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9" sheetId="1" r:id="rId1"/>
  </sheets>
  <definedNames>
    <definedName name="_xlnm.Print_Area" localSheetId="0">'表9'!$A$1:$S$23</definedName>
  </definedNames>
  <calcPr fullCalcOnLoad="1"/>
</workbook>
</file>

<file path=xl/sharedStrings.xml><?xml version="1.0" encoding="utf-8"?>
<sst xmlns="http://schemas.openxmlformats.org/spreadsheetml/2006/main" count="39" uniqueCount="30">
  <si>
    <t xml:space="preserve"> </t>
  </si>
  <si>
    <t>Civil Servants</t>
  </si>
  <si>
    <t>Employees</t>
  </si>
  <si>
    <t>Civil  Servants</t>
  </si>
  <si>
    <t>Employees</t>
  </si>
  <si>
    <t>Employees</t>
  </si>
  <si>
    <t xml:space="preserve">      </t>
  </si>
  <si>
    <t xml:space="preserve">         </t>
  </si>
  <si>
    <t>Total</t>
  </si>
  <si>
    <t>Civil Servants</t>
  </si>
  <si>
    <t>Grand  Total</t>
  </si>
  <si>
    <t>Unit : Person</t>
  </si>
  <si>
    <t>Central Government Agency</t>
  </si>
  <si>
    <t>Total</t>
  </si>
  <si>
    <t>Taipei City Agency</t>
  </si>
  <si>
    <t xml:space="preserve"> Kaohsiung City Agency</t>
  </si>
  <si>
    <t>Total</t>
  </si>
  <si>
    <r>
      <t>Source</t>
    </r>
    <r>
      <rPr>
        <sz val="16"/>
        <rFont val="細明體"/>
        <family val="3"/>
      </rPr>
      <t>：</t>
    </r>
    <r>
      <rPr>
        <sz val="16"/>
        <rFont val="Times New Roman"/>
        <family val="1"/>
      </rPr>
      <t>Ministry of Civil Service.</t>
    </r>
  </si>
  <si>
    <t xml:space="preserve"> Kinmen &amp; Lienchiang County Agency</t>
  </si>
  <si>
    <t xml:space="preserve">Note : Civil servants and employees of Central Government Agency have included Taiwan Province </t>
  </si>
  <si>
    <t xml:space="preserve">           Government,Taiwan Provincial Consultative Council, and Fujian Province Government. </t>
  </si>
  <si>
    <t>End of 2001 - 2010</t>
  </si>
  <si>
    <r>
      <t>Table 9</t>
    </r>
    <r>
      <rPr>
        <b/>
        <sz val="24"/>
        <rFont val="細明體"/>
        <family val="3"/>
      </rPr>
      <t>　</t>
    </r>
    <r>
      <rPr>
        <b/>
        <sz val="24"/>
        <rFont val="Times New Roman"/>
        <family val="1"/>
      </rPr>
      <t>Number of All Public Servants, last ten years</t>
    </r>
  </si>
  <si>
    <t xml:space="preserve"> Local County (City)    </t>
  </si>
  <si>
    <t>Agency</t>
  </si>
  <si>
    <t>Administrative Agency</t>
  </si>
  <si>
    <t>Public Enterprise Organization</t>
  </si>
  <si>
    <t>Hygiene &amp; Medical Service Organization</t>
  </si>
  <si>
    <r>
      <t xml:space="preserve">Public School </t>
    </r>
    <r>
      <rPr>
        <sz val="16"/>
        <rFont val="Times New Roman"/>
        <family val="1"/>
      </rPr>
      <t>(Staff)</t>
    </r>
  </si>
  <si>
    <t>Year &amp;
 Agency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</si>
</sst>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</numFmts>
  <fonts count="39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0"/>
      <name val="Times New Roman"/>
      <family val="1"/>
    </font>
    <font>
      <sz val="22"/>
      <name val="新細明體"/>
      <family val="1"/>
    </font>
    <font>
      <sz val="16"/>
      <name val="標楷體"/>
      <family val="4"/>
    </font>
    <font>
      <b/>
      <sz val="24"/>
      <name val="Times New Roman"/>
      <family val="1"/>
    </font>
    <font>
      <b/>
      <sz val="24"/>
      <name val="細明體"/>
      <family val="3"/>
    </font>
    <font>
      <sz val="17"/>
      <name val="Times New Roman"/>
      <family val="1"/>
    </font>
    <font>
      <b/>
      <sz val="17"/>
      <name val="標楷體"/>
      <family val="4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34">
      <alignment/>
      <protection/>
    </xf>
    <xf numFmtId="198" fontId="0" fillId="0" borderId="0" xfId="34" applyNumberFormat="1">
      <alignment/>
      <protection/>
    </xf>
    <xf numFmtId="198" fontId="7" fillId="0" borderId="0" xfId="34" applyNumberFormat="1" applyFont="1" applyAlignment="1">
      <alignment/>
      <protection/>
    </xf>
    <xf numFmtId="0" fontId="8" fillId="0" borderId="0" xfId="34" applyFont="1" applyAlignment="1">
      <alignment vertical="center"/>
      <protection/>
    </xf>
    <xf numFmtId="198" fontId="0" fillId="0" borderId="0" xfId="34" applyNumberFormat="1" applyFont="1">
      <alignment/>
      <protection/>
    </xf>
    <xf numFmtId="0" fontId="0" fillId="0" borderId="0" xfId="34" applyAlignment="1">
      <alignment horizontal="distributed"/>
      <protection/>
    </xf>
    <xf numFmtId="198" fontId="26" fillId="0" borderId="0" xfId="34" applyNumberFormat="1" applyFont="1" applyBorder="1" applyAlignment="1">
      <alignment horizontal="center"/>
      <protection/>
    </xf>
    <xf numFmtId="0" fontId="27" fillId="0" borderId="0" xfId="34" applyFont="1" applyAlignment="1">
      <alignment horizontal="center" vertical="center"/>
      <protection/>
    </xf>
    <xf numFmtId="198" fontId="5" fillId="0" borderId="0" xfId="34" applyNumberFormat="1" applyFont="1" applyBorder="1" applyAlignment="1">
      <alignment horizontal="center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vertical="center" textRotation="255"/>
      <protection/>
    </xf>
    <xf numFmtId="0" fontId="0" fillId="0" borderId="0" xfId="34" applyFont="1" applyAlignment="1">
      <alignment horizontal="distributed" vertical="center"/>
      <protection/>
    </xf>
    <xf numFmtId="0" fontId="0" fillId="0" borderId="0" xfId="34" applyFont="1" applyAlignment="1">
      <alignment vertical="center"/>
      <protection/>
    </xf>
    <xf numFmtId="0" fontId="0" fillId="0" borderId="0" xfId="34" applyFont="1" applyAlignment="1">
      <alignment/>
      <protection/>
    </xf>
    <xf numFmtId="198" fontId="6" fillId="0" borderId="0" xfId="34" applyNumberFormat="1" applyFont="1" applyBorder="1" applyAlignment="1">
      <alignment horizontal="right" vertical="center"/>
      <protection/>
    </xf>
    <xf numFmtId="192" fontId="6" fillId="0" borderId="0" xfId="34" applyNumberFormat="1" applyFont="1" applyFill="1" applyBorder="1" applyAlignment="1">
      <alignment horizontal="right" vertical="center"/>
      <protection/>
    </xf>
    <xf numFmtId="192" fontId="6" fillId="0" borderId="0" xfId="38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34" applyFont="1">
      <alignment/>
      <protection/>
    </xf>
    <xf numFmtId="0" fontId="6" fillId="0" borderId="0" xfId="34" applyFont="1" applyAlignment="1">
      <alignment vertical="center"/>
      <protection/>
    </xf>
    <xf numFmtId="198" fontId="0" fillId="0" borderId="0" xfId="34" applyNumberFormat="1" applyAlignment="1">
      <alignment/>
      <protection/>
    </xf>
    <xf numFmtId="192" fontId="34" fillId="0" borderId="0" xfId="38" applyNumberFormat="1" applyFont="1" applyFill="1" applyBorder="1" applyAlignment="1">
      <alignment vertical="center"/>
    </xf>
    <xf numFmtId="192" fontId="6" fillId="0" borderId="0" xfId="34" applyNumberFormat="1" applyFont="1" applyBorder="1" applyAlignment="1">
      <alignment horizontal="right" vertical="center"/>
      <protection/>
    </xf>
    <xf numFmtId="192" fontId="6" fillId="0" borderId="0" xfId="35" applyNumberFormat="1" applyFont="1" applyBorder="1" applyAlignment="1">
      <alignment horizontal="right" vertical="center"/>
      <protection/>
    </xf>
    <xf numFmtId="0" fontId="32" fillId="0" borderId="10" xfId="34" applyFont="1" applyBorder="1" applyAlignment="1">
      <alignment horizontal="left" vertical="center" wrapText="1"/>
      <protection/>
    </xf>
    <xf numFmtId="192" fontId="34" fillId="0" borderId="0" xfId="34" applyNumberFormat="1" applyFont="1" applyFill="1" applyBorder="1" applyAlignment="1">
      <alignment horizontal="right" vertical="center"/>
      <protection/>
    </xf>
    <xf numFmtId="192" fontId="34" fillId="0" borderId="0" xfId="34" applyNumberFormat="1" applyFont="1" applyBorder="1" applyAlignment="1">
      <alignment horizontal="right" vertical="center"/>
      <protection/>
    </xf>
    <xf numFmtId="192" fontId="6" fillId="0" borderId="0" xfId="38" applyNumberFormat="1" applyFont="1" applyFill="1" applyBorder="1" applyAlignment="1">
      <alignment horizontal="left" vertical="top" wrapText="1"/>
    </xf>
    <xf numFmtId="192" fontId="6" fillId="0" borderId="0" xfId="34" applyNumberFormat="1" applyFont="1" applyFill="1" applyBorder="1" applyAlignment="1">
      <alignment horizontal="right" vertical="top"/>
      <protection/>
    </xf>
    <xf numFmtId="192" fontId="6" fillId="0" borderId="0" xfId="34" applyNumberFormat="1" applyFont="1" applyFill="1" applyBorder="1" applyAlignment="1">
      <alignment horizontal="left" vertical="top" wrapText="1"/>
      <protection/>
    </xf>
    <xf numFmtId="192" fontId="6" fillId="0" borderId="0" xfId="34" applyNumberFormat="1" applyFont="1" applyFill="1" applyBorder="1" applyAlignment="1">
      <alignment horizontal="left" vertical="top"/>
      <protection/>
    </xf>
    <xf numFmtId="192" fontId="6" fillId="0" borderId="11" xfId="38" applyNumberFormat="1" applyFont="1" applyFill="1" applyBorder="1" applyAlignment="1">
      <alignment horizontal="left" vertical="top" wrapText="1"/>
    </xf>
    <xf numFmtId="192" fontId="6" fillId="0" borderId="11" xfId="34" applyNumberFormat="1" applyFont="1" applyFill="1" applyBorder="1" applyAlignment="1">
      <alignment horizontal="right" vertical="top"/>
      <protection/>
    </xf>
    <xf numFmtId="192" fontId="6" fillId="0" borderId="11" xfId="34" applyNumberFormat="1" applyFont="1" applyFill="1" applyBorder="1" applyAlignment="1">
      <alignment horizontal="left" vertical="top" wrapText="1"/>
      <protection/>
    </xf>
    <xf numFmtId="192" fontId="6" fillId="0" borderId="0" xfId="38" applyNumberFormat="1" applyFont="1" applyFill="1" applyBorder="1" applyAlignment="1">
      <alignment horizontal="right" vertical="top"/>
    </xf>
    <xf numFmtId="192" fontId="6" fillId="0" borderId="11" xfId="38" applyNumberFormat="1" applyFont="1" applyFill="1" applyBorder="1" applyAlignment="1">
      <alignment horizontal="right" vertical="top"/>
    </xf>
    <xf numFmtId="192" fontId="6" fillId="0" borderId="0" xfId="38" applyNumberFormat="1" applyFont="1" applyFill="1" applyBorder="1" applyAlignment="1">
      <alignment vertical="top"/>
    </xf>
    <xf numFmtId="192" fontId="6" fillId="0" borderId="12" xfId="38" applyNumberFormat="1" applyFont="1" applyFill="1" applyBorder="1" applyAlignment="1">
      <alignment vertical="top"/>
    </xf>
    <xf numFmtId="192" fontId="6" fillId="0" borderId="13" xfId="38" applyNumberFormat="1" applyFont="1" applyFill="1" applyBorder="1" applyAlignment="1">
      <alignment vertical="top"/>
    </xf>
    <xf numFmtId="192" fontId="6" fillId="0" borderId="11" xfId="38" applyNumberFormat="1" applyFont="1" applyFill="1" applyBorder="1" applyAlignment="1">
      <alignment vertical="top"/>
    </xf>
    <xf numFmtId="0" fontId="8" fillId="0" borderId="0" xfId="34" applyFont="1" applyAlignment="1">
      <alignment horizontal="center"/>
      <protection/>
    </xf>
    <xf numFmtId="0" fontId="8" fillId="0" borderId="0" xfId="34" applyNumberFormat="1" applyFont="1" applyAlignment="1">
      <alignment horizontal="center"/>
      <protection/>
    </xf>
    <xf numFmtId="198" fontId="6" fillId="0" borderId="0" xfId="34" applyNumberFormat="1" applyFont="1" applyBorder="1" applyAlignment="1">
      <alignment horizontal="right" vertical="center"/>
      <protection/>
    </xf>
    <xf numFmtId="0" fontId="29" fillId="0" borderId="0" xfId="34" applyFont="1" applyAlignment="1">
      <alignment horizontal="center" vertical="center" wrapText="1"/>
      <protection/>
    </xf>
    <xf numFmtId="0" fontId="33" fillId="0" borderId="10" xfId="34" applyFont="1" applyBorder="1" applyAlignment="1">
      <alignment horizontal="center" vertical="center" wrapText="1"/>
      <protection/>
    </xf>
    <xf numFmtId="0" fontId="31" fillId="0" borderId="10" xfId="34" applyFont="1" applyBorder="1" applyAlignment="1">
      <alignment horizontal="left" vertical="top" wrapText="1"/>
      <protection/>
    </xf>
    <xf numFmtId="0" fontId="31" fillId="0" borderId="14" xfId="34" applyFont="1" applyBorder="1" applyAlignment="1">
      <alignment horizontal="left" vertical="top" wrapText="1"/>
      <protection/>
    </xf>
    <xf numFmtId="198" fontId="34" fillId="24" borderId="15" xfId="34" applyNumberFormat="1" applyFont="1" applyFill="1" applyBorder="1" applyAlignment="1">
      <alignment horizontal="center" vertical="center"/>
      <protection/>
    </xf>
    <xf numFmtId="198" fontId="34" fillId="24" borderId="16" xfId="34" applyNumberFormat="1" applyFont="1" applyFill="1" applyBorder="1" applyAlignment="1">
      <alignment horizontal="center" vertical="center"/>
      <protection/>
    </xf>
    <xf numFmtId="198" fontId="34" fillId="0" borderId="17" xfId="34" applyNumberFormat="1" applyFont="1" applyBorder="1" applyAlignment="1">
      <alignment horizontal="center" vertical="center"/>
      <protection/>
    </xf>
    <xf numFmtId="198" fontId="34" fillId="0" borderId="16" xfId="34" applyNumberFormat="1" applyFont="1" applyBorder="1" applyAlignment="1">
      <alignment horizontal="center" vertical="center"/>
      <protection/>
    </xf>
    <xf numFmtId="198" fontId="34" fillId="0" borderId="18" xfId="34" applyNumberFormat="1" applyFont="1" applyBorder="1" applyAlignment="1">
      <alignment horizontal="center" vertical="center"/>
      <protection/>
    </xf>
    <xf numFmtId="198" fontId="34" fillId="0" borderId="17" xfId="34" applyNumberFormat="1" applyFon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98" fontId="34" fillId="0" borderId="16" xfId="34" applyNumberFormat="1" applyFont="1" applyBorder="1" applyAlignment="1">
      <alignment horizontal="left" vertical="center"/>
      <protection/>
    </xf>
    <xf numFmtId="198" fontId="34" fillId="0" borderId="19" xfId="34" applyNumberFormat="1" applyFont="1" applyBorder="1" applyAlignment="1">
      <alignment horizontal="center" vertical="center"/>
      <protection/>
    </xf>
    <xf numFmtId="198" fontId="35" fillId="0" borderId="19" xfId="34" applyNumberFormat="1" applyFont="1" applyBorder="1" applyAlignment="1">
      <alignment horizontal="center" vertical="center"/>
      <protection/>
    </xf>
    <xf numFmtId="198" fontId="36" fillId="0" borderId="16" xfId="34" applyNumberFormat="1" applyFont="1" applyBorder="1" applyAlignment="1">
      <alignment horizontal="center" vertical="center"/>
      <protection/>
    </xf>
    <xf numFmtId="198" fontId="37" fillId="0" borderId="16" xfId="34" applyNumberFormat="1" applyFont="1" applyBorder="1" applyAlignment="1">
      <alignment horizontal="center" vertical="center"/>
      <protection/>
    </xf>
    <xf numFmtId="192" fontId="34" fillId="0" borderId="20" xfId="38" applyNumberFormat="1" applyFont="1" applyFill="1" applyBorder="1" applyAlignment="1">
      <alignment horizontal="center" vertical="center"/>
    </xf>
    <xf numFmtId="192" fontId="34" fillId="0" borderId="21" xfId="38" applyNumberFormat="1" applyFont="1" applyFill="1" applyBorder="1" applyAlignment="1">
      <alignment horizontal="center" vertical="center" wrapText="1"/>
    </xf>
    <xf numFmtId="0" fontId="34" fillId="0" borderId="21" xfId="33" applyFont="1" applyBorder="1" applyAlignment="1">
      <alignment vertical="center"/>
      <protection/>
    </xf>
    <xf numFmtId="198" fontId="34" fillId="0" borderId="21" xfId="34" applyNumberFormat="1" applyFont="1" applyBorder="1" applyAlignment="1">
      <alignment horizontal="center" vertical="center" wrapText="1"/>
      <protection/>
    </xf>
    <xf numFmtId="192" fontId="6" fillId="0" borderId="21" xfId="38" applyNumberFormat="1" applyFont="1" applyFill="1" applyBorder="1" applyAlignment="1">
      <alignment horizontal="center" vertical="center" wrapText="1"/>
    </xf>
    <xf numFmtId="192" fontId="6" fillId="0" borderId="21" xfId="38" applyNumberFormat="1" applyFont="1" applyFill="1" applyBorder="1" applyAlignment="1">
      <alignment horizontal="center" vertical="center"/>
    </xf>
    <xf numFmtId="198" fontId="6" fillId="0" borderId="22" xfId="34" applyNumberFormat="1" applyFont="1" applyBorder="1" applyAlignment="1">
      <alignment horizontal="center" vertical="center"/>
      <protection/>
    </xf>
    <xf numFmtId="198" fontId="6" fillId="0" borderId="21" xfId="34" applyNumberFormat="1" applyFont="1" applyBorder="1" applyAlignment="1">
      <alignment horizontal="center" vertical="center"/>
      <protection/>
    </xf>
    <xf numFmtId="198" fontId="6" fillId="0" borderId="23" xfId="34" applyNumberFormat="1" applyFont="1" applyBorder="1" applyAlignment="1">
      <alignment horizontal="center" vertical="center"/>
      <protection/>
    </xf>
    <xf numFmtId="0" fontId="6" fillId="0" borderId="11" xfId="34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38" fillId="0" borderId="24" xfId="34" applyFont="1" applyBorder="1" applyAlignment="1">
      <alignment horizontal="center" vertical="center" wrapText="1"/>
      <protection/>
    </xf>
    <xf numFmtId="0" fontId="38" fillId="0" borderId="25" xfId="34" applyFont="1" applyBorder="1" applyAlignment="1" quotePrefix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一般_表18" xfId="35"/>
    <cellStyle name="Comma" xfId="36"/>
    <cellStyle name="Comma [0]" xfId="37"/>
    <cellStyle name="千分位_表17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600075</xdr:colOff>
      <xdr:row>24</xdr:row>
      <xdr:rowOff>66675</xdr:rowOff>
    </xdr:from>
    <xdr:ext cx="2790825" cy="600075"/>
    <xdr:sp>
      <xdr:nvSpPr>
        <xdr:cNvPr id="1" name="Text Box 3"/>
        <xdr:cNvSpPr txBox="1">
          <a:spLocks noChangeArrowheads="1"/>
        </xdr:cNvSpPr>
      </xdr:nvSpPr>
      <xdr:spPr>
        <a:xfrm>
          <a:off x="12611100" y="14487525"/>
          <a:ext cx="2790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60" zoomScaleNormal="75" zoomScalePageLayoutView="0" workbookViewId="0" topLeftCell="A1">
      <selection activeCell="C6" sqref="C6"/>
    </sheetView>
  </sheetViews>
  <sheetFormatPr defaultColWidth="9.00390625" defaultRowHeight="16.5"/>
  <cols>
    <col min="1" max="1" width="21.125" style="6" customWidth="1"/>
    <col min="2" max="2" width="13.625" style="22" customWidth="1"/>
    <col min="3" max="3" width="13.625" style="2" customWidth="1"/>
    <col min="4" max="4" width="14.375" style="2" customWidth="1"/>
    <col min="5" max="6" width="13.625" style="2" customWidth="1"/>
    <col min="7" max="7" width="14.125" style="2" customWidth="1"/>
    <col min="8" max="9" width="13.625" style="2" customWidth="1"/>
    <col min="10" max="10" width="14.125" style="2" customWidth="1"/>
    <col min="11" max="11" width="12.125" style="2" customWidth="1"/>
    <col min="12" max="12" width="12.25390625" style="2" customWidth="1"/>
    <col min="13" max="13" width="14.125" style="2" customWidth="1"/>
    <col min="14" max="14" width="12.125" style="2" customWidth="1"/>
    <col min="15" max="15" width="12.25390625" style="2" customWidth="1"/>
    <col min="16" max="16" width="14.125" style="2" customWidth="1"/>
    <col min="17" max="17" width="12.125" style="2" customWidth="1"/>
    <col min="18" max="18" width="12.625" style="2" customWidth="1"/>
    <col min="19" max="19" width="14.625" style="2" customWidth="1"/>
    <col min="20" max="16384" width="9.00390625" style="1" customWidth="1"/>
  </cols>
  <sheetData>
    <row r="1" spans="1:10" s="8" customFormat="1" ht="64.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71"/>
    </row>
    <row r="2" spans="1:19" s="10" customFormat="1" ht="31.5" customHeight="1" thickBot="1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"/>
      <c r="K2" s="7"/>
      <c r="L2" s="7"/>
      <c r="M2" s="44"/>
      <c r="N2" s="44"/>
      <c r="O2" s="44"/>
      <c r="P2" s="9"/>
      <c r="Q2" s="9"/>
      <c r="R2" s="9"/>
      <c r="S2" s="15" t="s">
        <v>11</v>
      </c>
    </row>
    <row r="3" spans="1:19" s="11" customFormat="1" ht="59.25" customHeight="1" thickTop="1">
      <c r="A3" s="72" t="s">
        <v>29</v>
      </c>
      <c r="B3" s="49" t="s">
        <v>10</v>
      </c>
      <c r="C3" s="50"/>
      <c r="D3" s="50"/>
      <c r="E3" s="51" t="s">
        <v>12</v>
      </c>
      <c r="F3" s="52"/>
      <c r="G3" s="53"/>
      <c r="H3" s="54" t="s">
        <v>23</v>
      </c>
      <c r="I3" s="55"/>
      <c r="J3" s="56" t="s">
        <v>24</v>
      </c>
      <c r="K3" s="57" t="s">
        <v>14</v>
      </c>
      <c r="L3" s="58"/>
      <c r="M3" s="58"/>
      <c r="N3" s="57" t="s">
        <v>15</v>
      </c>
      <c r="O3" s="58"/>
      <c r="P3" s="58"/>
      <c r="Q3" s="59" t="s">
        <v>18</v>
      </c>
      <c r="R3" s="60"/>
      <c r="S3" s="60"/>
    </row>
    <row r="4" spans="1:19" s="12" customFormat="1" ht="83.25" customHeight="1" thickBot="1">
      <c r="A4" s="73"/>
      <c r="B4" s="61" t="s">
        <v>8</v>
      </c>
      <c r="C4" s="62" t="s">
        <v>9</v>
      </c>
      <c r="D4" s="63" t="s">
        <v>4</v>
      </c>
      <c r="E4" s="64" t="s">
        <v>13</v>
      </c>
      <c r="F4" s="65" t="s">
        <v>3</v>
      </c>
      <c r="G4" s="66" t="s">
        <v>5</v>
      </c>
      <c r="H4" s="64" t="s">
        <v>13</v>
      </c>
      <c r="I4" s="65" t="s">
        <v>3</v>
      </c>
      <c r="J4" s="67" t="s">
        <v>2</v>
      </c>
      <c r="K4" s="64" t="s">
        <v>13</v>
      </c>
      <c r="L4" s="65" t="s">
        <v>3</v>
      </c>
      <c r="M4" s="68" t="s">
        <v>2</v>
      </c>
      <c r="N4" s="64" t="s">
        <v>13</v>
      </c>
      <c r="O4" s="65" t="s">
        <v>3</v>
      </c>
      <c r="P4" s="68" t="s">
        <v>2</v>
      </c>
      <c r="Q4" s="64" t="s">
        <v>16</v>
      </c>
      <c r="R4" s="65" t="s">
        <v>1</v>
      </c>
      <c r="S4" s="69" t="s">
        <v>2</v>
      </c>
    </row>
    <row r="5" spans="1:19" s="13" customFormat="1" ht="45" customHeight="1" thickTop="1">
      <c r="A5" s="46">
        <v>2001</v>
      </c>
      <c r="B5" s="23">
        <f aca="true" t="shared" si="0" ref="B5:B19">SUM(C5:D5)</f>
        <v>571667</v>
      </c>
      <c r="C5" s="23">
        <f aca="true" t="shared" si="1" ref="C5:D9">SUM(F5,I5,L5,O5,R5)</f>
        <v>395523</v>
      </c>
      <c r="D5" s="23">
        <f t="shared" si="1"/>
        <v>176144</v>
      </c>
      <c r="E5" s="27">
        <f aca="true" t="shared" si="2" ref="E5:E11">SUM(F5:G5)</f>
        <v>362670</v>
      </c>
      <c r="F5" s="17">
        <v>246589</v>
      </c>
      <c r="G5" s="17">
        <v>116081</v>
      </c>
      <c r="H5" s="27">
        <f aca="true" t="shared" si="3" ref="H5:H11">SUM(I5:J5)</f>
        <v>137943</v>
      </c>
      <c r="I5" s="16">
        <v>104796</v>
      </c>
      <c r="J5" s="17">
        <v>33147</v>
      </c>
      <c r="K5" s="27">
        <f aca="true" t="shared" si="4" ref="K5:K11">SUM(L5:M5)</f>
        <v>49636</v>
      </c>
      <c r="L5" s="24">
        <v>31023</v>
      </c>
      <c r="M5" s="24">
        <v>18613</v>
      </c>
      <c r="N5" s="28">
        <f aca="true" t="shared" si="5" ref="N5:N11">SUM(O5:P5)</f>
        <v>18750</v>
      </c>
      <c r="O5" s="24">
        <v>11789</v>
      </c>
      <c r="P5" s="24">
        <v>6961</v>
      </c>
      <c r="Q5" s="28">
        <f aca="true" t="shared" si="6" ref="Q5:Q11">SUM(R5:S5)</f>
        <v>2668</v>
      </c>
      <c r="R5" s="24">
        <v>1326</v>
      </c>
      <c r="S5" s="24">
        <v>1342</v>
      </c>
    </row>
    <row r="6" spans="1:19" s="13" customFormat="1" ht="45" customHeight="1">
      <c r="A6" s="46">
        <v>2002</v>
      </c>
      <c r="B6" s="23">
        <f t="shared" si="0"/>
        <v>580645</v>
      </c>
      <c r="C6" s="23">
        <f t="shared" si="1"/>
        <v>389957</v>
      </c>
      <c r="D6" s="23">
        <f t="shared" si="1"/>
        <v>190688</v>
      </c>
      <c r="E6" s="27">
        <f t="shared" si="2"/>
        <v>363027</v>
      </c>
      <c r="F6" s="17">
        <v>237765</v>
      </c>
      <c r="G6" s="17">
        <v>125262</v>
      </c>
      <c r="H6" s="27">
        <f t="shared" si="3"/>
        <v>136286</v>
      </c>
      <c r="I6" s="17">
        <v>107187</v>
      </c>
      <c r="J6" s="17">
        <v>29099</v>
      </c>
      <c r="K6" s="27">
        <f t="shared" si="4"/>
        <v>59316</v>
      </c>
      <c r="L6" s="24">
        <v>31289</v>
      </c>
      <c r="M6" s="24">
        <v>28027</v>
      </c>
      <c r="N6" s="28">
        <f t="shared" si="5"/>
        <v>18714</v>
      </c>
      <c r="O6" s="24">
        <v>12376</v>
      </c>
      <c r="P6" s="24">
        <v>6338</v>
      </c>
      <c r="Q6" s="28">
        <f t="shared" si="6"/>
        <v>3302</v>
      </c>
      <c r="R6" s="24">
        <v>1340</v>
      </c>
      <c r="S6" s="24">
        <v>1962</v>
      </c>
    </row>
    <row r="7" spans="1:19" s="13" customFormat="1" ht="45" customHeight="1">
      <c r="A7" s="46">
        <v>2003</v>
      </c>
      <c r="B7" s="23">
        <f t="shared" si="0"/>
        <v>554010</v>
      </c>
      <c r="C7" s="23">
        <f t="shared" si="1"/>
        <v>376128</v>
      </c>
      <c r="D7" s="23">
        <f t="shared" si="1"/>
        <v>177882</v>
      </c>
      <c r="E7" s="27">
        <f t="shared" si="2"/>
        <v>341596</v>
      </c>
      <c r="F7" s="17">
        <v>223444</v>
      </c>
      <c r="G7" s="17">
        <v>118152</v>
      </c>
      <c r="H7" s="27">
        <f t="shared" si="3"/>
        <v>135997</v>
      </c>
      <c r="I7" s="17">
        <v>108586</v>
      </c>
      <c r="J7" s="17">
        <v>27411</v>
      </c>
      <c r="K7" s="27">
        <f t="shared" si="4"/>
        <v>54956</v>
      </c>
      <c r="L7" s="24">
        <v>30541</v>
      </c>
      <c r="M7" s="24">
        <v>24415</v>
      </c>
      <c r="N7" s="28">
        <f t="shared" si="5"/>
        <v>18131</v>
      </c>
      <c r="O7" s="24">
        <v>12212</v>
      </c>
      <c r="P7" s="24">
        <v>5919</v>
      </c>
      <c r="Q7" s="28">
        <f t="shared" si="6"/>
        <v>3330</v>
      </c>
      <c r="R7" s="24">
        <v>1345</v>
      </c>
      <c r="S7" s="24">
        <v>1985</v>
      </c>
    </row>
    <row r="8" spans="1:19" s="13" customFormat="1" ht="45" customHeight="1">
      <c r="A8" s="46">
        <v>2004</v>
      </c>
      <c r="B8" s="23">
        <f t="shared" si="0"/>
        <v>549715</v>
      </c>
      <c r="C8" s="23">
        <f t="shared" si="1"/>
        <v>368899</v>
      </c>
      <c r="D8" s="23">
        <f t="shared" si="1"/>
        <v>180816</v>
      </c>
      <c r="E8" s="27">
        <f t="shared" si="2"/>
        <v>337543</v>
      </c>
      <c r="F8" s="17">
        <v>217504</v>
      </c>
      <c r="G8" s="17">
        <v>120039</v>
      </c>
      <c r="H8" s="27">
        <f t="shared" si="3"/>
        <v>138475</v>
      </c>
      <c r="I8" s="17">
        <v>107609</v>
      </c>
      <c r="J8" s="17">
        <v>30866</v>
      </c>
      <c r="K8" s="27">
        <f t="shared" si="4"/>
        <v>50941</v>
      </c>
      <c r="L8" s="24">
        <v>30254</v>
      </c>
      <c r="M8" s="24">
        <v>20687</v>
      </c>
      <c r="N8" s="28">
        <f t="shared" si="5"/>
        <v>19132</v>
      </c>
      <c r="O8" s="24">
        <v>12188</v>
      </c>
      <c r="P8" s="24">
        <v>6944</v>
      </c>
      <c r="Q8" s="28">
        <f t="shared" si="6"/>
        <v>3624</v>
      </c>
      <c r="R8" s="24">
        <v>1344</v>
      </c>
      <c r="S8" s="24">
        <v>2280</v>
      </c>
    </row>
    <row r="9" spans="1:19" s="13" customFormat="1" ht="45" customHeight="1">
      <c r="A9" s="46">
        <v>2005</v>
      </c>
      <c r="B9" s="23">
        <f t="shared" si="0"/>
        <v>505648</v>
      </c>
      <c r="C9" s="23">
        <f t="shared" si="1"/>
        <v>337261</v>
      </c>
      <c r="D9" s="23">
        <f t="shared" si="1"/>
        <v>168387</v>
      </c>
      <c r="E9" s="27">
        <f t="shared" si="2"/>
        <v>298035</v>
      </c>
      <c r="F9" s="17">
        <v>188170</v>
      </c>
      <c r="G9" s="25">
        <v>109865</v>
      </c>
      <c r="H9" s="27">
        <f t="shared" si="3"/>
        <v>137480</v>
      </c>
      <c r="I9" s="24">
        <v>107138</v>
      </c>
      <c r="J9" s="24">
        <v>30342</v>
      </c>
      <c r="K9" s="27">
        <f t="shared" si="4"/>
        <v>49093</v>
      </c>
      <c r="L9" s="24">
        <v>28486</v>
      </c>
      <c r="M9" s="24">
        <v>20607</v>
      </c>
      <c r="N9" s="28">
        <f t="shared" si="5"/>
        <v>18573</v>
      </c>
      <c r="O9" s="24">
        <v>12153</v>
      </c>
      <c r="P9" s="24">
        <v>6420</v>
      </c>
      <c r="Q9" s="28">
        <f t="shared" si="6"/>
        <v>2467</v>
      </c>
      <c r="R9" s="24">
        <v>1314</v>
      </c>
      <c r="S9" s="24">
        <v>1153</v>
      </c>
    </row>
    <row r="10" spans="1:19" s="13" customFormat="1" ht="45" customHeight="1">
      <c r="A10" s="46">
        <v>2006</v>
      </c>
      <c r="B10" s="23">
        <f t="shared" si="0"/>
        <v>496861</v>
      </c>
      <c r="C10" s="23">
        <v>335274</v>
      </c>
      <c r="D10" s="23">
        <v>161587</v>
      </c>
      <c r="E10" s="27">
        <f t="shared" si="2"/>
        <v>289754</v>
      </c>
      <c r="F10" s="17">
        <v>185286</v>
      </c>
      <c r="G10" s="24">
        <v>104468</v>
      </c>
      <c r="H10" s="27">
        <f t="shared" si="3"/>
        <v>137884</v>
      </c>
      <c r="I10" s="24">
        <v>108290</v>
      </c>
      <c r="J10" s="24">
        <v>29594</v>
      </c>
      <c r="K10" s="27">
        <f t="shared" si="4"/>
        <v>48605</v>
      </c>
      <c r="L10" s="24">
        <v>28208</v>
      </c>
      <c r="M10" s="24">
        <v>20397</v>
      </c>
      <c r="N10" s="28">
        <f t="shared" si="5"/>
        <v>18108</v>
      </c>
      <c r="O10" s="24">
        <v>12142</v>
      </c>
      <c r="P10" s="24">
        <v>5966</v>
      </c>
      <c r="Q10" s="28">
        <f t="shared" si="6"/>
        <v>2510</v>
      </c>
      <c r="R10" s="24">
        <v>1348</v>
      </c>
      <c r="S10" s="24">
        <v>1162</v>
      </c>
    </row>
    <row r="11" spans="1:19" s="13" customFormat="1" ht="45" customHeight="1">
      <c r="A11" s="46">
        <v>2007</v>
      </c>
      <c r="B11" s="23">
        <f t="shared" si="0"/>
        <v>490921</v>
      </c>
      <c r="C11" s="23">
        <v>336842</v>
      </c>
      <c r="D11" s="23">
        <v>154079</v>
      </c>
      <c r="E11" s="27">
        <f t="shared" si="2"/>
        <v>285794</v>
      </c>
      <c r="F11" s="17">
        <v>185960</v>
      </c>
      <c r="G11" s="24">
        <v>99834</v>
      </c>
      <c r="H11" s="27">
        <f t="shared" si="3"/>
        <v>137876</v>
      </c>
      <c r="I11" s="24">
        <v>109275</v>
      </c>
      <c r="J11" s="24">
        <v>28601</v>
      </c>
      <c r="K11" s="27">
        <f t="shared" si="4"/>
        <v>46952</v>
      </c>
      <c r="L11" s="24">
        <v>28051</v>
      </c>
      <c r="M11" s="24">
        <v>18901</v>
      </c>
      <c r="N11" s="28">
        <f t="shared" si="5"/>
        <v>17868</v>
      </c>
      <c r="O11" s="24">
        <v>12194</v>
      </c>
      <c r="P11" s="24">
        <v>5674</v>
      </c>
      <c r="Q11" s="28">
        <f t="shared" si="6"/>
        <v>2431</v>
      </c>
      <c r="R11" s="24">
        <v>1362</v>
      </c>
      <c r="S11" s="24">
        <v>1069</v>
      </c>
    </row>
    <row r="12" spans="1:19" s="13" customFormat="1" ht="45" customHeight="1">
      <c r="A12" s="46">
        <v>2008</v>
      </c>
      <c r="B12" s="23">
        <f>SUM(C12:D12)</f>
        <v>488675</v>
      </c>
      <c r="C12" s="23">
        <f>F12+I12+L12+O12+R12</f>
        <v>338305</v>
      </c>
      <c r="D12" s="23">
        <f>G12+J12+M12+P12+S12</f>
        <v>150370</v>
      </c>
      <c r="E12" s="27">
        <f>SUM(F12:G12)</f>
        <v>284753</v>
      </c>
      <c r="F12" s="17">
        <v>186820</v>
      </c>
      <c r="G12" s="24">
        <v>97933</v>
      </c>
      <c r="H12" s="27">
        <f>SUM(I12:J12)</f>
        <v>137706</v>
      </c>
      <c r="I12" s="24">
        <v>109926</v>
      </c>
      <c r="J12" s="24">
        <v>27780</v>
      </c>
      <c r="K12" s="27">
        <f>SUM(L12:M12)</f>
        <v>46174</v>
      </c>
      <c r="L12" s="24">
        <v>28104</v>
      </c>
      <c r="M12" s="24">
        <v>18070</v>
      </c>
      <c r="N12" s="28">
        <f>SUM(O12:P12)</f>
        <v>17476</v>
      </c>
      <c r="O12" s="24">
        <v>12058</v>
      </c>
      <c r="P12" s="24">
        <v>5418</v>
      </c>
      <c r="Q12" s="28">
        <f>SUM(R12:S12)</f>
        <v>2566</v>
      </c>
      <c r="R12" s="24">
        <v>1397</v>
      </c>
      <c r="S12" s="24">
        <v>1169</v>
      </c>
    </row>
    <row r="13" spans="1:19" s="13" customFormat="1" ht="45" customHeight="1">
      <c r="A13" s="46">
        <v>2009</v>
      </c>
      <c r="B13" s="23">
        <v>489588</v>
      </c>
      <c r="C13" s="23">
        <v>339875</v>
      </c>
      <c r="D13" s="23">
        <v>149713</v>
      </c>
      <c r="E13" s="27">
        <v>284039</v>
      </c>
      <c r="F13" s="17">
        <v>186874</v>
      </c>
      <c r="G13" s="17">
        <v>97165</v>
      </c>
      <c r="H13" s="27">
        <v>139381</v>
      </c>
      <c r="I13" s="17">
        <v>111563</v>
      </c>
      <c r="J13" s="17">
        <v>27818</v>
      </c>
      <c r="K13" s="27">
        <v>46323</v>
      </c>
      <c r="L13" s="17">
        <v>27993</v>
      </c>
      <c r="M13" s="17">
        <v>18330</v>
      </c>
      <c r="N13" s="27">
        <v>17352</v>
      </c>
      <c r="O13" s="17">
        <v>12036</v>
      </c>
      <c r="P13" s="17">
        <v>5316</v>
      </c>
      <c r="Q13" s="27">
        <v>2493</v>
      </c>
      <c r="R13" s="17">
        <v>1409</v>
      </c>
      <c r="S13" s="17">
        <v>1084</v>
      </c>
    </row>
    <row r="14" spans="1:19" s="13" customFormat="1" ht="45" customHeight="1">
      <c r="A14" s="46">
        <v>2010</v>
      </c>
      <c r="B14" s="23">
        <f t="shared" si="0"/>
        <v>488998</v>
      </c>
      <c r="C14" s="23">
        <f>IF(AND(F14="",I14="",L14="",O14="",R14=""),"",F14+I14+L14+O14+R14)</f>
        <v>340106</v>
      </c>
      <c r="D14" s="23">
        <f>IF(AND(G14="",J14="",M14="",P14="",S14=""),"",G14+J14+M14+P14+S14)</f>
        <v>148892</v>
      </c>
      <c r="E14" s="27">
        <f>IF(AND(F14="",G14=""),"",IF(AND(F14=0,G14=0),0,SUM(F14:G14)))</f>
        <v>282684</v>
      </c>
      <c r="F14" s="17">
        <f>IF(AND(F16="",F17="",F18="",F19=""),"",IF(AND(F16=0,F17=0,F18=0,F19=0),0,SUM(F16:F19)))</f>
        <v>186381</v>
      </c>
      <c r="G14" s="17">
        <f>IF(AND(G16="",G17="",G18="",G19=""),"",IF(AND(G16=0,G17=0,G18=0,G19=0),0,SUM(G16:G19)))</f>
        <v>96303</v>
      </c>
      <c r="H14" s="27">
        <f>IF(AND(I14="",J14=""),"",IF(AND(I14=0,J14=0),0,SUM(I14:J14)))</f>
        <v>140137</v>
      </c>
      <c r="I14" s="17">
        <f>IF(AND(I16="",I17="",I18="",I19=""),"",IF(AND(I16=0,I17=0,I18=0,I19=0),0,SUM(I16:I19)))</f>
        <v>112333</v>
      </c>
      <c r="J14" s="17">
        <f>IF(AND(J16="",J17="",J18="",J19=""),"",IF(AND(J16=0,J17=0,J18=0,J19=0),0,SUM(J16:J19)))</f>
        <v>27804</v>
      </c>
      <c r="K14" s="27">
        <f>IF(AND(L14="",M14=""),"",IF(AND(L14=0,M14=0),0,SUM(L14:M14)))</f>
        <v>46368</v>
      </c>
      <c r="L14" s="17">
        <f>IF(AND(L16="",L17="",L18="",L19=""),"",IF(AND(L16=0,L17=0,L18=0,L19=0),0,SUM(L16:L19)))</f>
        <v>27956</v>
      </c>
      <c r="M14" s="17">
        <f>IF(AND(M16="",M17="",M18="",M19=""),"",IF(AND(M16=0,M17=0,M18=0,M19=0),0,SUM(M16:M19)))</f>
        <v>18412</v>
      </c>
      <c r="N14" s="27">
        <f>IF(AND(O14="",P14=""),"",IF(AND(O14=0,P14=0),0,SUM(O14:P14)))</f>
        <v>17375</v>
      </c>
      <c r="O14" s="17">
        <f>IF(AND(O16="",O17="",O18="",O19=""),"",IF(AND(O16=0,O17=0,O18=0,O19=0),0,SUM(O16:O19)))</f>
        <v>12026</v>
      </c>
      <c r="P14" s="17">
        <f>IF(AND(P16="",P17="",P18="",P19=""),"",IF(AND(P16=0,P17=0,P18=0,P19=0),0,SUM(P16:P19)))</f>
        <v>5349</v>
      </c>
      <c r="Q14" s="27">
        <f>IF(AND(R14="",S14=""),"",IF(AND(R14=0,S14=0),0,SUM(R14:S14)))</f>
        <v>2434</v>
      </c>
      <c r="R14" s="17">
        <f>IF(AND(R16="",R17="",R18="",R19=""),"",IF(AND(R16=0,R17=0,R18=0,R19=0),0,SUM(R16:R19)))</f>
        <v>1410</v>
      </c>
      <c r="S14" s="17">
        <f>IF(AND(S16="",S17="",S18="",S19=""),"",IF(AND(S16=0,S17=0,S18=0,S19=0),0,SUM(S16:S19)))</f>
        <v>1024</v>
      </c>
    </row>
    <row r="15" spans="1:19" s="13" customFormat="1" ht="12" customHeight="1">
      <c r="A15" s="26"/>
      <c r="B15" s="23"/>
      <c r="C15" s="23"/>
      <c r="D15" s="23"/>
      <c r="E15" s="27"/>
      <c r="F15" s="17"/>
      <c r="G15" s="17"/>
      <c r="H15" s="27"/>
      <c r="I15" s="17"/>
      <c r="J15" s="17"/>
      <c r="K15" s="27"/>
      <c r="L15" s="17"/>
      <c r="M15" s="17"/>
      <c r="N15" s="27"/>
      <c r="O15" s="17"/>
      <c r="P15" s="17"/>
      <c r="Q15" s="27"/>
      <c r="R15" s="17"/>
      <c r="S15" s="17"/>
    </row>
    <row r="16" spans="1:19" s="14" customFormat="1" ht="70.5" customHeight="1">
      <c r="A16" s="47" t="s">
        <v>25</v>
      </c>
      <c r="B16" s="39">
        <f t="shared" si="0"/>
        <v>291412</v>
      </c>
      <c r="C16" s="38">
        <f aca="true" t="shared" si="7" ref="C16:D19">F16+I16+L16+O16+R16</f>
        <v>225351</v>
      </c>
      <c r="D16" s="29">
        <f t="shared" si="7"/>
        <v>66061</v>
      </c>
      <c r="E16" s="30">
        <f>IF(AND(F16="",G16=""),"",IF(AND(F16=0,G16=0),0,SUM(F16:G16)))</f>
        <v>122806</v>
      </c>
      <c r="F16" s="36">
        <v>93060</v>
      </c>
      <c r="G16" s="31">
        <v>29746</v>
      </c>
      <c r="H16" s="30">
        <f>IF(AND(I16="",J16=""),"",IF(AND(I16=0,J16=0),0,SUM(I16:J16)))</f>
        <v>120323</v>
      </c>
      <c r="I16" s="32">
        <v>100553</v>
      </c>
      <c r="J16" s="31">
        <v>19770</v>
      </c>
      <c r="K16" s="30">
        <f>IF(AND(L16="",M16=""),"",IF(AND(L16=0,M16=0),0,SUM(L16:M16)))</f>
        <v>33052</v>
      </c>
      <c r="L16" s="36">
        <v>20534</v>
      </c>
      <c r="M16" s="36">
        <v>12518</v>
      </c>
      <c r="N16" s="30">
        <f>IF(AND(O16="",P16=""),"",IF(AND(O16=0,P16=0),0,SUM(O16:P16)))</f>
        <v>13436</v>
      </c>
      <c r="O16" s="36">
        <v>10023</v>
      </c>
      <c r="P16" s="36">
        <v>3413</v>
      </c>
      <c r="Q16" s="30">
        <f>IF(AND(R16="",S16=""),"",IF(AND(R16=0,S16=0),0,SUM(R16:S16)))</f>
        <v>1795</v>
      </c>
      <c r="R16" s="31">
        <v>1181</v>
      </c>
      <c r="S16" s="31">
        <v>614</v>
      </c>
    </row>
    <row r="17" spans="1:19" s="13" customFormat="1" ht="93" customHeight="1">
      <c r="A17" s="47" t="s">
        <v>26</v>
      </c>
      <c r="B17" s="39">
        <f t="shared" si="0"/>
        <v>128899</v>
      </c>
      <c r="C17" s="38">
        <f t="shared" si="7"/>
        <v>69277</v>
      </c>
      <c r="D17" s="29">
        <f t="shared" si="7"/>
        <v>59622</v>
      </c>
      <c r="E17" s="30">
        <f>IF(AND(F17="",G17=""),"",IF(AND(F17=0,G17=0),0,SUM(F17:G17)))</f>
        <v>121248</v>
      </c>
      <c r="F17" s="36">
        <v>66635</v>
      </c>
      <c r="G17" s="31">
        <v>54613</v>
      </c>
      <c r="H17" s="30">
        <f>IF(AND(I17="",J17=""),"",IF(AND(I17=0,J17=0),0,SUM(I17:J17)))</f>
        <v>703</v>
      </c>
      <c r="I17" s="32">
        <v>85</v>
      </c>
      <c r="J17" s="31">
        <v>618</v>
      </c>
      <c r="K17" s="30">
        <f>IF(AND(L17="",M17=""),"",IF(AND(L17=0,M17=0),0,SUM(L17:M17)))</f>
        <v>5657</v>
      </c>
      <c r="L17" s="36">
        <v>2370</v>
      </c>
      <c r="M17" s="36">
        <v>3287</v>
      </c>
      <c r="N17" s="30">
        <f>IF(AND(O17="",P17=""),"",IF(AND(O17=0,P17=0),0,SUM(O17:P17)))</f>
        <v>893</v>
      </c>
      <c r="O17" s="36">
        <v>94</v>
      </c>
      <c r="P17" s="36">
        <v>799</v>
      </c>
      <c r="Q17" s="30">
        <f>IF(AND(R17="",S17=""),"",IF(AND(R17=0,S17=0),0,SUM(R17:S17)))</f>
        <v>398</v>
      </c>
      <c r="R17" s="31">
        <v>93</v>
      </c>
      <c r="S17" s="31">
        <v>305</v>
      </c>
    </row>
    <row r="18" spans="1:19" s="13" customFormat="1" ht="93" customHeight="1">
      <c r="A18" s="47" t="s">
        <v>27</v>
      </c>
      <c r="B18" s="39">
        <f t="shared" si="0"/>
        <v>25247</v>
      </c>
      <c r="C18" s="38">
        <f t="shared" si="7"/>
        <v>20123</v>
      </c>
      <c r="D18" s="29">
        <f t="shared" si="7"/>
        <v>5124</v>
      </c>
      <c r="E18" s="30">
        <f>IF(AND(F18="",G18=""),"",IF(AND(F18=0,G18=0),0,SUM(F18:G18)))</f>
        <v>21247</v>
      </c>
      <c r="F18" s="36">
        <v>17084</v>
      </c>
      <c r="G18" s="31">
        <v>4163</v>
      </c>
      <c r="H18" s="30">
        <f>IF(AND(I18="",J18=""),"",IF(AND(I18=0,J18=0),0,SUM(I18:J18)))</f>
        <v>278</v>
      </c>
      <c r="I18" s="31">
        <v>249</v>
      </c>
      <c r="J18" s="30">
        <v>29</v>
      </c>
      <c r="K18" s="30">
        <f>IF(AND(L18="",M18=""),"",IF(AND(L18=0,M18=0),0,SUM(L18:M18)))</f>
        <v>2751</v>
      </c>
      <c r="L18" s="36">
        <v>2080</v>
      </c>
      <c r="M18" s="36">
        <v>671</v>
      </c>
      <c r="N18" s="30">
        <f>IF(AND(O18="",P18=""),"",IF(AND(O18=0,P18=0),0,SUM(O18:P18)))</f>
        <v>935</v>
      </c>
      <c r="O18" s="36">
        <v>681</v>
      </c>
      <c r="P18" s="36">
        <v>254</v>
      </c>
      <c r="Q18" s="30">
        <f>IF(AND(R18="",S18=""),"",IF(AND(R18=0,S18=0),0,SUM(R18:S18)))</f>
        <v>36</v>
      </c>
      <c r="R18" s="31">
        <v>29</v>
      </c>
      <c r="S18" s="31">
        <v>7</v>
      </c>
    </row>
    <row r="19" spans="1:19" s="13" customFormat="1" ht="75" customHeight="1" thickBot="1">
      <c r="A19" s="48" t="s">
        <v>28</v>
      </c>
      <c r="B19" s="40">
        <f t="shared" si="0"/>
        <v>43440</v>
      </c>
      <c r="C19" s="41">
        <f t="shared" si="7"/>
        <v>25355</v>
      </c>
      <c r="D19" s="33">
        <f t="shared" si="7"/>
        <v>18085</v>
      </c>
      <c r="E19" s="34">
        <f>IF(AND(F19="",G19=""),"",IF(AND(F19=0,G19=0),0,SUM(F19:G19)))</f>
        <v>17383</v>
      </c>
      <c r="F19" s="37">
        <v>9602</v>
      </c>
      <c r="G19" s="35">
        <v>7781</v>
      </c>
      <c r="H19" s="34">
        <f>IF(AND(I19="",J19=""),"",IF(AND(I19=0,J19=0),0,SUM(I19:J19)))</f>
        <v>18833</v>
      </c>
      <c r="I19" s="35">
        <v>11446</v>
      </c>
      <c r="J19" s="35">
        <v>7387</v>
      </c>
      <c r="K19" s="34">
        <f>IF(AND(L19="",M19=""),"",IF(AND(L19=0,M19=0),0,SUM(L19:M19)))</f>
        <v>4908</v>
      </c>
      <c r="L19" s="37">
        <v>2972</v>
      </c>
      <c r="M19" s="37">
        <v>1936</v>
      </c>
      <c r="N19" s="34">
        <f>IF(AND(O19="",P19=""),"",IF(AND(O19=0,P19=0),0,SUM(O19:P19)))</f>
        <v>2111</v>
      </c>
      <c r="O19" s="37">
        <v>1228</v>
      </c>
      <c r="P19" s="37">
        <v>883</v>
      </c>
      <c r="Q19" s="34">
        <f>IF(AND(R19="",S19=""),"",IF(AND(R19=0,S19=0),0,SUM(R19:S19)))</f>
        <v>205</v>
      </c>
      <c r="R19" s="35">
        <v>107</v>
      </c>
      <c r="S19" s="35">
        <v>98</v>
      </c>
    </row>
    <row r="20" spans="2:19" s="10" customFormat="1" ht="15.75" customHeight="1" thickTop="1">
      <c r="B20" s="3"/>
      <c r="C20" s="3"/>
      <c r="D20" s="3"/>
      <c r="E20" s="3"/>
      <c r="F20" s="3"/>
      <c r="G20" s="3"/>
      <c r="H20" s="3"/>
      <c r="I20" s="3"/>
      <c r="K20" s="3"/>
      <c r="L20" s="3"/>
      <c r="M20" s="3"/>
      <c r="N20" s="3"/>
      <c r="O20" s="3"/>
      <c r="P20" s="3"/>
      <c r="Q20" s="3"/>
      <c r="R20" s="3"/>
      <c r="S20" s="3"/>
    </row>
    <row r="21" spans="1:10" s="10" customFormat="1" ht="22.5" customHeight="1">
      <c r="A21" s="19" t="s">
        <v>17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s="20" customFormat="1" ht="21.75" customHeight="1">
      <c r="A22" s="19" t="s">
        <v>19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s="20" customFormat="1" ht="21.75" customHeight="1">
      <c r="A23" s="19" t="s">
        <v>20</v>
      </c>
      <c r="B23" s="4"/>
      <c r="C23" s="4"/>
      <c r="D23" s="4"/>
      <c r="E23" s="4"/>
      <c r="F23" s="4"/>
      <c r="G23" s="4"/>
      <c r="H23" s="4"/>
      <c r="I23" s="4"/>
      <c r="J23" s="4"/>
    </row>
    <row r="24" spans="1:19" s="20" customFormat="1" ht="21.75" customHeight="1">
      <c r="A24" s="18"/>
      <c r="B24" s="3"/>
      <c r="C24" s="3"/>
      <c r="D24" s="3"/>
      <c r="E24" s="3"/>
      <c r="F24" s="3"/>
      <c r="G24" s="3"/>
      <c r="H24" s="3"/>
      <c r="I24" s="3"/>
      <c r="J24" s="19"/>
      <c r="K24" s="3"/>
      <c r="L24" s="3"/>
      <c r="M24" s="3"/>
      <c r="N24" s="3"/>
      <c r="O24" s="3"/>
      <c r="P24" s="3"/>
      <c r="Q24" s="3"/>
      <c r="R24" s="3"/>
      <c r="S24" s="3"/>
    </row>
    <row r="25" spans="1:19" s="20" customFormat="1" ht="21.75" customHeight="1">
      <c r="A25" s="21" t="s">
        <v>6</v>
      </c>
      <c r="B25" s="21"/>
      <c r="C25" s="21"/>
      <c r="D25" s="21"/>
      <c r="E25" s="21"/>
      <c r="F25" s="21"/>
      <c r="G25" s="21"/>
      <c r="H25" s="21"/>
      <c r="I25" s="21"/>
      <c r="J25" s="19"/>
      <c r="K25" s="21"/>
      <c r="L25" s="21"/>
      <c r="M25" s="21"/>
      <c r="N25" s="21"/>
      <c r="O25" s="21"/>
      <c r="P25" s="21"/>
      <c r="Q25" s="21"/>
      <c r="R25" s="21"/>
      <c r="S25" s="21"/>
    </row>
    <row r="26" spans="1:19" s="20" customFormat="1" ht="21.75" customHeight="1">
      <c r="A26" s="21" t="s">
        <v>7</v>
      </c>
      <c r="B26" s="21"/>
      <c r="C26" s="21"/>
      <c r="D26" s="21"/>
      <c r="E26" s="21"/>
      <c r="F26" s="21"/>
      <c r="G26" s="21"/>
      <c r="H26" s="21"/>
      <c r="I26" s="21"/>
      <c r="J26" s="19"/>
      <c r="K26" s="21"/>
      <c r="L26" s="21"/>
      <c r="M26" s="21"/>
      <c r="N26" s="21"/>
      <c r="O26" s="21"/>
      <c r="P26" s="21"/>
      <c r="Q26" s="21"/>
      <c r="R26" s="21"/>
      <c r="S26" s="21"/>
    </row>
    <row r="27" ht="16.5"/>
    <row r="28" spans="1:19" ht="21">
      <c r="A28" s="42"/>
      <c r="B28" s="42"/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31" ht="16.5">
      <c r="L31" s="5" t="s">
        <v>0</v>
      </c>
    </row>
  </sheetData>
  <sheetProtection/>
  <mergeCells count="12">
    <mergeCell ref="A1:I1"/>
    <mergeCell ref="A3:A4"/>
    <mergeCell ref="M2:O2"/>
    <mergeCell ref="H3:I3"/>
    <mergeCell ref="A2:I2"/>
    <mergeCell ref="A28:I28"/>
    <mergeCell ref="J28:S28"/>
    <mergeCell ref="E3:G3"/>
    <mergeCell ref="N3:P3"/>
    <mergeCell ref="K3:M3"/>
    <mergeCell ref="Q3:S3"/>
    <mergeCell ref="B3:D3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54" useFirstPageNumber="1" horizontalDpi="600" verticalDpi="600" orientation="portrait" paperSize="9" scale="67" r:id="rId2"/>
  <headerFooter alignWithMargins="0">
    <oddFooter>&amp;C&amp;18- &amp;P -</oddFooter>
  </headerFooter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c296_林錦鈺</cp:lastModifiedBy>
  <cp:lastPrinted>2011-07-28T04:08:48Z</cp:lastPrinted>
  <dcterms:created xsi:type="dcterms:W3CDTF">2009-05-07T14:09:20Z</dcterms:created>
  <dcterms:modified xsi:type="dcterms:W3CDTF">2011-07-28T04:08:50Z</dcterms:modified>
  <cp:category/>
  <cp:version/>
  <cp:contentType/>
  <cp:contentStatus/>
</cp:coreProperties>
</file>