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9" sheetId="1" r:id="rId1"/>
  </sheets>
  <definedNames>
    <definedName name="_xlnm.Print_Area" localSheetId="0">'表9'!$A$1:$S$25</definedName>
  </definedNames>
  <calcPr fullCalcOnLoad="1"/>
</workbook>
</file>

<file path=xl/sharedStrings.xml><?xml version="1.0" encoding="utf-8"?>
<sst xmlns="http://schemas.openxmlformats.org/spreadsheetml/2006/main" count="79" uniqueCount="56">
  <si>
    <t>公務人員</t>
  </si>
  <si>
    <t xml:space="preserve"> </t>
  </si>
  <si>
    <t>公務人員</t>
  </si>
  <si>
    <t>Civil Servants</t>
  </si>
  <si>
    <t>Employees</t>
  </si>
  <si>
    <t>Civil  Servants</t>
  </si>
  <si>
    <t>單位:人</t>
  </si>
  <si>
    <r>
      <t xml:space="preserve">行政機關
</t>
    </r>
    <r>
      <rPr>
        <sz val="17"/>
        <rFont val="Times New Roman"/>
        <family val="1"/>
      </rPr>
      <t>Administrative Agency</t>
    </r>
  </si>
  <si>
    <r>
      <t xml:space="preserve">衛生醫療機構
</t>
    </r>
    <r>
      <rPr>
        <sz val="17"/>
        <rFont val="Times New Roman"/>
        <family val="1"/>
      </rPr>
      <t>Hygiene &amp; Medical Service Organization</t>
    </r>
  </si>
  <si>
    <t>Employees</t>
  </si>
  <si>
    <t>Employees</t>
  </si>
  <si>
    <t>職工及
聘僱人員</t>
  </si>
  <si>
    <t xml:space="preserve">      </t>
  </si>
  <si>
    <t xml:space="preserve">         </t>
  </si>
  <si>
    <t>Total</t>
  </si>
  <si>
    <t>Civil Servants</t>
  </si>
  <si>
    <t>總  計</t>
  </si>
  <si>
    <t>Grand  Total</t>
  </si>
  <si>
    <r>
      <t xml:space="preserve">公營事業機構
</t>
    </r>
    <r>
      <rPr>
        <sz val="17"/>
        <rFont val="Times New Roman"/>
        <family val="1"/>
      </rPr>
      <t>Public Enterprise Organization</t>
    </r>
  </si>
  <si>
    <r>
      <t>公立學校</t>
    </r>
    <r>
      <rPr>
        <sz val="14"/>
        <rFont val="標楷體"/>
        <family val="4"/>
      </rPr>
      <t>(職員)</t>
    </r>
    <r>
      <rPr>
        <sz val="17"/>
        <rFont val="標楷體"/>
        <family val="4"/>
      </rPr>
      <t xml:space="preserve">
</t>
    </r>
    <r>
      <rPr>
        <sz val="17"/>
        <rFont val="Times New Roman"/>
        <family val="1"/>
      </rPr>
      <t xml:space="preserve">Public School </t>
    </r>
    <r>
      <rPr>
        <sz val="16"/>
        <rFont val="Times New Roman"/>
        <family val="1"/>
      </rPr>
      <t>(Staff)</t>
    </r>
  </si>
  <si>
    <t>Unit : Person</t>
  </si>
  <si>
    <t>中央各機關</t>
  </si>
  <si>
    <t>Central Government Agency</t>
  </si>
  <si>
    <t>Total</t>
  </si>
  <si>
    <t>臺灣各縣市</t>
  </si>
  <si>
    <t>機關</t>
  </si>
  <si>
    <t>臺北市各機關</t>
  </si>
  <si>
    <t xml:space="preserve"> 高雄市各機關</t>
  </si>
  <si>
    <t>金門縣、連江縣各機關</t>
  </si>
  <si>
    <t>Taipei City Agency</t>
  </si>
  <si>
    <t xml:space="preserve"> Kaohsiung City Agency</t>
  </si>
  <si>
    <t>Total</t>
  </si>
  <si>
    <t>資料來源：銓敘部。</t>
  </si>
  <si>
    <r>
      <t>Source</t>
    </r>
    <r>
      <rPr>
        <sz val="16"/>
        <rFont val="細明體"/>
        <family val="3"/>
      </rPr>
      <t>：</t>
    </r>
    <r>
      <rPr>
        <sz val="16"/>
        <rFont val="Times New Roman"/>
        <family val="1"/>
      </rPr>
      <t>Ministry of Civil Service.</t>
    </r>
  </si>
  <si>
    <t>註：中央各機關人數包含臺灣省政府、臺灣省咨議會、福建省政府人員數。</t>
  </si>
  <si>
    <t xml:space="preserve"> Kinmen &amp; Lienchiang County Agency</t>
  </si>
  <si>
    <t xml:space="preserve">Note : Civil servants and employees of Central Government Agency have included Taiwan Province </t>
  </si>
  <si>
    <t xml:space="preserve">           Government,Taiwan Provincial Consultative Council, and Fujian Province Government. </t>
  </si>
  <si>
    <r>
      <t>表</t>
    </r>
    <r>
      <rPr>
        <b/>
        <sz val="24"/>
        <rFont val="Times New Roman"/>
        <family val="1"/>
      </rPr>
      <t xml:space="preserve">9  </t>
    </r>
    <r>
      <rPr>
        <b/>
        <sz val="24"/>
        <rFont val="標楷體"/>
        <family val="4"/>
      </rPr>
      <t>最近</t>
    </r>
    <r>
      <rPr>
        <b/>
        <sz val="24"/>
        <rFont val="Times New Roman"/>
        <family val="1"/>
      </rPr>
      <t>10</t>
    </r>
    <r>
      <rPr>
        <b/>
        <sz val="24"/>
        <rFont val="標楷體"/>
        <family val="4"/>
      </rPr>
      <t>年全國公務人員人數、各機關（構）
及公立學校職工、聘僱人員人數</t>
    </r>
  </si>
  <si>
    <t>End of 2001 - 2010</t>
  </si>
  <si>
    <t>計</t>
  </si>
  <si>
    <r>
      <t>民國90年</t>
    </r>
    <r>
      <rPr>
        <b/>
        <sz val="17"/>
        <rFont val="Times New Roman"/>
        <family val="1"/>
      </rPr>
      <t xml:space="preserve"> 2001</t>
    </r>
  </si>
  <si>
    <r>
      <t>民國91年</t>
    </r>
    <r>
      <rPr>
        <b/>
        <sz val="17"/>
        <rFont val="Times New Roman"/>
        <family val="1"/>
      </rPr>
      <t xml:space="preserve"> 2002</t>
    </r>
  </si>
  <si>
    <r>
      <t>民國92年</t>
    </r>
    <r>
      <rPr>
        <b/>
        <sz val="17"/>
        <rFont val="Times New Roman"/>
        <family val="1"/>
      </rPr>
      <t xml:space="preserve"> 2003</t>
    </r>
  </si>
  <si>
    <r>
      <t>民國93年</t>
    </r>
    <r>
      <rPr>
        <b/>
        <sz val="17"/>
        <rFont val="Times New Roman"/>
        <family val="1"/>
      </rPr>
      <t xml:space="preserve"> 2004</t>
    </r>
  </si>
  <si>
    <r>
      <t>民國94年</t>
    </r>
    <r>
      <rPr>
        <b/>
        <sz val="17"/>
        <rFont val="Times New Roman"/>
        <family val="1"/>
      </rPr>
      <t xml:space="preserve"> 2005</t>
    </r>
  </si>
  <si>
    <r>
      <t>民國95年</t>
    </r>
    <r>
      <rPr>
        <b/>
        <sz val="17"/>
        <rFont val="Times New Roman"/>
        <family val="1"/>
      </rPr>
      <t xml:space="preserve"> 2006</t>
    </r>
  </si>
  <si>
    <r>
      <t>民國96年</t>
    </r>
    <r>
      <rPr>
        <b/>
        <sz val="17"/>
        <rFont val="Times New Roman"/>
        <family val="1"/>
      </rPr>
      <t xml:space="preserve"> 2007</t>
    </r>
  </si>
  <si>
    <r>
      <t>民國97年</t>
    </r>
    <r>
      <rPr>
        <b/>
        <sz val="17"/>
        <rFont val="Times New Roman"/>
        <family val="1"/>
      </rPr>
      <t xml:space="preserve"> 2008</t>
    </r>
  </si>
  <si>
    <r>
      <t>民國98年</t>
    </r>
    <r>
      <rPr>
        <b/>
        <sz val="17"/>
        <rFont val="Times New Roman"/>
        <family val="1"/>
      </rPr>
      <t xml:space="preserve"> 2009</t>
    </r>
  </si>
  <si>
    <r>
      <t>民國99年</t>
    </r>
    <r>
      <rPr>
        <b/>
        <sz val="17"/>
        <rFont val="Times New Roman"/>
        <family val="1"/>
      </rPr>
      <t xml:space="preserve"> 2010</t>
    </r>
  </si>
  <si>
    <t xml:space="preserve">中華民國90年底至99年底  </t>
  </si>
  <si>
    <r>
      <t xml:space="preserve">年別及
機關別
</t>
    </r>
    <r>
      <rPr>
        <sz val="18"/>
        <rFont val="Times New Roman"/>
        <family val="1"/>
      </rPr>
      <t>Year &amp; 
Agency</t>
    </r>
  </si>
  <si>
    <r>
      <t>Table 9</t>
    </r>
    <r>
      <rPr>
        <b/>
        <sz val="24"/>
        <rFont val="細明體"/>
        <family val="3"/>
      </rPr>
      <t>　</t>
    </r>
    <r>
      <rPr>
        <b/>
        <sz val="24"/>
        <rFont val="Times New Roman"/>
        <family val="1"/>
      </rPr>
      <t>Number of All Public Servants, last ten years</t>
    </r>
  </si>
  <si>
    <t xml:space="preserve"> Local County (City)    </t>
  </si>
  <si>
    <t>Agency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</si>
</sst>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</numFmts>
  <fonts count="47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0"/>
      <name val="Times New Roman"/>
      <family val="1"/>
    </font>
    <font>
      <sz val="22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b/>
      <sz val="24"/>
      <name val="標楷體"/>
      <family val="4"/>
    </font>
    <font>
      <b/>
      <sz val="24"/>
      <name val="Times New Roman"/>
      <family val="1"/>
    </font>
    <font>
      <b/>
      <sz val="24"/>
      <name val="細明體"/>
      <family val="3"/>
    </font>
    <font>
      <sz val="24"/>
      <name val="新細明體"/>
      <family val="1"/>
    </font>
    <font>
      <sz val="17"/>
      <name val="標楷體"/>
      <family val="4"/>
    </font>
    <font>
      <sz val="17"/>
      <name val="Times New Roman"/>
      <family val="1"/>
    </font>
    <font>
      <b/>
      <sz val="17"/>
      <name val="標楷體"/>
      <family val="4"/>
    </font>
    <font>
      <b/>
      <sz val="17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24"/>
      <name val="Times New Roman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b/>
      <sz val="13"/>
      <name val="Times New Roman"/>
      <family val="1"/>
    </font>
    <font>
      <b/>
      <sz val="13"/>
      <name val="新細明體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34">
      <alignment/>
      <protection/>
    </xf>
    <xf numFmtId="198" fontId="0" fillId="0" borderId="0" xfId="34" applyNumberFormat="1">
      <alignment/>
      <protection/>
    </xf>
    <xf numFmtId="198" fontId="7" fillId="0" borderId="0" xfId="34" applyNumberFormat="1" applyFont="1" applyAlignment="1">
      <alignment/>
      <protection/>
    </xf>
    <xf numFmtId="0" fontId="8" fillId="0" borderId="0" xfId="34" applyFont="1" applyAlignment="1">
      <alignment vertical="center"/>
      <protection/>
    </xf>
    <xf numFmtId="198" fontId="0" fillId="0" borderId="0" xfId="34" applyNumberFormat="1" applyFont="1">
      <alignment/>
      <protection/>
    </xf>
    <xf numFmtId="0" fontId="0" fillId="0" borderId="0" xfId="34" applyAlignment="1">
      <alignment horizontal="distributed"/>
      <protection/>
    </xf>
    <xf numFmtId="198" fontId="26" fillId="0" borderId="0" xfId="34" applyNumberFormat="1" applyFont="1" applyBorder="1" applyAlignment="1">
      <alignment horizontal="center"/>
      <protection/>
    </xf>
    <xf numFmtId="0" fontId="27" fillId="0" borderId="0" xfId="34" applyFont="1" applyAlignment="1">
      <alignment horizontal="center" vertical="center"/>
      <protection/>
    </xf>
    <xf numFmtId="198" fontId="28" fillId="24" borderId="10" xfId="34" applyNumberFormat="1" applyFont="1" applyFill="1" applyBorder="1" applyAlignment="1">
      <alignment horizontal="center" vertical="center"/>
      <protection/>
    </xf>
    <xf numFmtId="198" fontId="28" fillId="24" borderId="10" xfId="34" applyNumberFormat="1" applyFont="1" applyFill="1" applyBorder="1" applyAlignment="1">
      <alignment horizontal="center" vertical="center" wrapText="1"/>
      <protection/>
    </xf>
    <xf numFmtId="198" fontId="28" fillId="24" borderId="11" xfId="34" applyNumberFormat="1" applyFont="1" applyFill="1" applyBorder="1" applyAlignment="1">
      <alignment horizontal="center" vertical="center" wrapText="1"/>
      <protection/>
    </xf>
    <xf numFmtId="0" fontId="29" fillId="0" borderId="0" xfId="34" applyFont="1" applyAlignment="1">
      <alignment horizontal="center"/>
      <protection/>
    </xf>
    <xf numFmtId="198" fontId="5" fillId="0" borderId="0" xfId="34" applyNumberFormat="1" applyFont="1" applyBorder="1" applyAlignment="1">
      <alignment horizontal="center"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vertical="center" textRotation="255"/>
      <protection/>
    </xf>
    <xf numFmtId="0" fontId="0" fillId="0" borderId="0" xfId="34" applyFont="1" applyAlignment="1">
      <alignment horizontal="distributed" vertical="center"/>
      <protection/>
    </xf>
    <xf numFmtId="0" fontId="0" fillId="0" borderId="0" xfId="34" applyFont="1" applyAlignment="1">
      <alignment vertical="center"/>
      <protection/>
    </xf>
    <xf numFmtId="0" fontId="0" fillId="0" borderId="0" xfId="34" applyFont="1" applyAlignment="1">
      <alignment/>
      <protection/>
    </xf>
    <xf numFmtId="0" fontId="28" fillId="0" borderId="0" xfId="34" applyFont="1" applyAlignment="1">
      <alignment horizontal="left" vertical="center"/>
      <protection/>
    </xf>
    <xf numFmtId="0" fontId="28" fillId="0" borderId="0" xfId="34" applyFont="1" applyAlignment="1">
      <alignment horizontal="center"/>
      <protection/>
    </xf>
    <xf numFmtId="0" fontId="28" fillId="0" borderId="0" xfId="34" applyFont="1" applyAlignment="1">
      <alignment horizontal="right" vertical="center"/>
      <protection/>
    </xf>
    <xf numFmtId="198" fontId="6" fillId="0" borderId="0" xfId="34" applyNumberFormat="1" applyFont="1" applyBorder="1" applyAlignment="1">
      <alignment horizontal="right" vertical="center"/>
      <protection/>
    </xf>
    <xf numFmtId="192" fontId="6" fillId="0" borderId="0" xfId="34" applyNumberFormat="1" applyFont="1" applyFill="1" applyBorder="1" applyAlignment="1">
      <alignment horizontal="right" vertical="center"/>
      <protection/>
    </xf>
    <xf numFmtId="192" fontId="6" fillId="0" borderId="0" xfId="38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34" applyFont="1">
      <alignment/>
      <protection/>
    </xf>
    <xf numFmtId="0" fontId="6" fillId="0" borderId="0" xfId="34" applyFont="1" applyAlignment="1">
      <alignment vertical="center"/>
      <protection/>
    </xf>
    <xf numFmtId="198" fontId="0" fillId="0" borderId="0" xfId="34" applyNumberFormat="1" applyAlignment="1">
      <alignment/>
      <protection/>
    </xf>
    <xf numFmtId="192" fontId="40" fillId="0" borderId="0" xfId="38" applyNumberFormat="1" applyFont="1" applyFill="1" applyBorder="1" applyAlignment="1">
      <alignment vertical="center"/>
    </xf>
    <xf numFmtId="0" fontId="29" fillId="0" borderId="0" xfId="34" applyFont="1" applyBorder="1" applyAlignment="1">
      <alignment/>
      <protection/>
    </xf>
    <xf numFmtId="0" fontId="29" fillId="0" borderId="0" xfId="34" applyFont="1" applyBorder="1" applyAlignment="1">
      <alignment horizontal="center"/>
      <protection/>
    </xf>
    <xf numFmtId="192" fontId="6" fillId="0" borderId="0" xfId="34" applyNumberFormat="1" applyFont="1" applyBorder="1" applyAlignment="1">
      <alignment horizontal="right" vertical="center"/>
      <protection/>
    </xf>
    <xf numFmtId="192" fontId="6" fillId="0" borderId="0" xfId="35" applyNumberFormat="1" applyFont="1" applyBorder="1" applyAlignment="1">
      <alignment horizontal="right" vertical="center"/>
      <protection/>
    </xf>
    <xf numFmtId="0" fontId="37" fillId="0" borderId="12" xfId="34" applyFont="1" applyBorder="1" applyAlignment="1">
      <alignment horizontal="left" vertical="center" wrapText="1"/>
      <protection/>
    </xf>
    <xf numFmtId="198" fontId="39" fillId="24" borderId="13" xfId="34" applyNumberFormat="1" applyFont="1" applyFill="1" applyBorder="1" applyAlignment="1">
      <alignment horizontal="center" vertical="center"/>
      <protection/>
    </xf>
    <xf numFmtId="198" fontId="39" fillId="24" borderId="10" xfId="34" applyNumberFormat="1" applyFont="1" applyFill="1" applyBorder="1" applyAlignment="1">
      <alignment horizontal="center" vertical="center"/>
      <protection/>
    </xf>
    <xf numFmtId="198" fontId="39" fillId="24" borderId="10" xfId="34" applyNumberFormat="1" applyFont="1" applyFill="1" applyBorder="1" applyAlignment="1">
      <alignment horizontal="center" vertical="center" wrapText="1"/>
      <protection/>
    </xf>
    <xf numFmtId="192" fontId="40" fillId="0" borderId="14" xfId="38" applyNumberFormat="1" applyFont="1" applyFill="1" applyBorder="1" applyAlignment="1">
      <alignment horizontal="center" vertical="center"/>
    </xf>
    <xf numFmtId="192" fontId="40" fillId="0" borderId="15" xfId="38" applyNumberFormat="1" applyFont="1" applyFill="1" applyBorder="1" applyAlignment="1">
      <alignment horizontal="center" vertical="center" wrapText="1"/>
    </xf>
    <xf numFmtId="0" fontId="40" fillId="0" borderId="15" xfId="33" applyFont="1" applyBorder="1" applyAlignment="1">
      <alignment vertical="center"/>
      <protection/>
    </xf>
    <xf numFmtId="192" fontId="6" fillId="0" borderId="15" xfId="38" applyNumberFormat="1" applyFont="1" applyFill="1" applyBorder="1" applyAlignment="1">
      <alignment horizontal="center" vertical="center" wrapText="1"/>
    </xf>
    <xf numFmtId="192" fontId="6" fillId="0" borderId="15" xfId="38" applyNumberFormat="1" applyFont="1" applyFill="1" applyBorder="1" applyAlignment="1">
      <alignment horizontal="center" vertical="center"/>
    </xf>
    <xf numFmtId="198" fontId="6" fillId="0" borderId="15" xfId="34" applyNumberFormat="1" applyFont="1" applyBorder="1" applyAlignment="1">
      <alignment horizontal="center" vertical="center"/>
      <protection/>
    </xf>
    <xf numFmtId="198" fontId="6" fillId="0" borderId="16" xfId="34" applyNumberFormat="1" applyFont="1" applyBorder="1" applyAlignment="1">
      <alignment horizontal="center" vertical="center"/>
      <protection/>
    </xf>
    <xf numFmtId="198" fontId="28" fillId="24" borderId="17" xfId="34" applyNumberFormat="1" applyFont="1" applyFill="1" applyBorder="1" applyAlignment="1">
      <alignment horizontal="center" vertical="center" wrapText="1"/>
      <protection/>
    </xf>
    <xf numFmtId="198" fontId="6" fillId="0" borderId="18" xfId="34" applyNumberFormat="1" applyFont="1" applyBorder="1" applyAlignment="1">
      <alignment horizontal="center" vertical="center"/>
      <protection/>
    </xf>
    <xf numFmtId="198" fontId="39" fillId="0" borderId="19" xfId="34" applyNumberFormat="1" applyFont="1" applyBorder="1" applyAlignment="1">
      <alignment horizontal="center" vertical="center"/>
      <protection/>
    </xf>
    <xf numFmtId="198" fontId="40" fillId="0" borderId="15" xfId="34" applyNumberFormat="1" applyFont="1" applyBorder="1" applyAlignment="1">
      <alignment horizontal="center" vertical="center" wrapText="1"/>
      <protection/>
    </xf>
    <xf numFmtId="192" fontId="40" fillId="0" borderId="0" xfId="34" applyNumberFormat="1" applyFont="1" applyFill="1" applyBorder="1" applyAlignment="1">
      <alignment horizontal="right" vertical="center"/>
      <protection/>
    </xf>
    <xf numFmtId="192" fontId="40" fillId="0" borderId="0" xfId="34" applyNumberFormat="1" applyFont="1" applyBorder="1" applyAlignment="1">
      <alignment horizontal="right" vertical="center"/>
      <protection/>
    </xf>
    <xf numFmtId="192" fontId="6" fillId="0" borderId="0" xfId="38" applyNumberFormat="1" applyFont="1" applyFill="1" applyBorder="1" applyAlignment="1">
      <alignment horizontal="left" vertical="top" wrapText="1"/>
    </xf>
    <xf numFmtId="192" fontId="6" fillId="0" borderId="0" xfId="34" applyNumberFormat="1" applyFont="1" applyFill="1" applyBorder="1" applyAlignment="1">
      <alignment horizontal="right" vertical="top"/>
      <protection/>
    </xf>
    <xf numFmtId="192" fontId="6" fillId="0" borderId="0" xfId="34" applyNumberFormat="1" applyFont="1" applyFill="1" applyBorder="1" applyAlignment="1">
      <alignment horizontal="left" vertical="top" wrapText="1"/>
      <protection/>
    </xf>
    <xf numFmtId="192" fontId="6" fillId="0" borderId="0" xfId="34" applyNumberFormat="1" applyFont="1" applyFill="1" applyBorder="1" applyAlignment="1">
      <alignment horizontal="left" vertical="top"/>
      <protection/>
    </xf>
    <xf numFmtId="0" fontId="35" fillId="0" borderId="12" xfId="34" applyFont="1" applyBorder="1" applyAlignment="1">
      <alignment horizontal="left" vertical="top" wrapText="1"/>
      <protection/>
    </xf>
    <xf numFmtId="0" fontId="35" fillId="0" borderId="20" xfId="34" applyFont="1" applyBorder="1" applyAlignment="1">
      <alignment horizontal="left" vertical="top" wrapText="1"/>
      <protection/>
    </xf>
    <xf numFmtId="192" fontId="6" fillId="0" borderId="21" xfId="38" applyNumberFormat="1" applyFont="1" applyFill="1" applyBorder="1" applyAlignment="1">
      <alignment horizontal="left" vertical="top" wrapText="1"/>
    </xf>
    <xf numFmtId="192" fontId="6" fillId="0" borderId="21" xfId="34" applyNumberFormat="1" applyFont="1" applyFill="1" applyBorder="1" applyAlignment="1">
      <alignment horizontal="right" vertical="top"/>
      <protection/>
    </xf>
    <xf numFmtId="192" fontId="6" fillId="0" borderId="21" xfId="34" applyNumberFormat="1" applyFont="1" applyFill="1" applyBorder="1" applyAlignment="1">
      <alignment horizontal="left" vertical="top" wrapText="1"/>
      <protection/>
    </xf>
    <xf numFmtId="192" fontId="6" fillId="0" borderId="0" xfId="38" applyNumberFormat="1" applyFont="1" applyFill="1" applyBorder="1" applyAlignment="1">
      <alignment horizontal="right" vertical="top"/>
    </xf>
    <xf numFmtId="192" fontId="6" fillId="0" borderId="21" xfId="38" applyNumberFormat="1" applyFont="1" applyFill="1" applyBorder="1" applyAlignment="1">
      <alignment horizontal="right" vertical="top"/>
    </xf>
    <xf numFmtId="192" fontId="6" fillId="0" borderId="0" xfId="38" applyNumberFormat="1" applyFont="1" applyFill="1" applyBorder="1" applyAlignment="1">
      <alignment vertical="top"/>
    </xf>
    <xf numFmtId="192" fontId="6" fillId="0" borderId="22" xfId="38" applyNumberFormat="1" applyFont="1" applyFill="1" applyBorder="1" applyAlignment="1">
      <alignment vertical="top"/>
    </xf>
    <xf numFmtId="192" fontId="6" fillId="0" borderId="23" xfId="38" applyNumberFormat="1" applyFont="1" applyFill="1" applyBorder="1" applyAlignment="1">
      <alignment vertical="top"/>
    </xf>
    <xf numFmtId="192" fontId="6" fillId="0" borderId="21" xfId="38" applyNumberFormat="1" applyFont="1" applyFill="1" applyBorder="1" applyAlignment="1">
      <alignment vertical="top"/>
    </xf>
    <xf numFmtId="198" fontId="40" fillId="0" borderId="0" xfId="34" applyNumberFormat="1" applyFont="1" applyBorder="1" applyAlignment="1">
      <alignment horizontal="left" vertical="center"/>
      <protection/>
    </xf>
    <xf numFmtId="0" fontId="8" fillId="0" borderId="0" xfId="34" applyFont="1" applyAlignment="1">
      <alignment horizontal="center"/>
      <protection/>
    </xf>
    <xf numFmtId="0" fontId="8" fillId="0" borderId="0" xfId="34" applyNumberFormat="1" applyFont="1" applyAlignment="1">
      <alignment horizontal="center"/>
      <protection/>
    </xf>
    <xf numFmtId="198" fontId="39" fillId="0" borderId="24" xfId="34" applyNumberFormat="1" applyFont="1" applyBorder="1" applyAlignment="1">
      <alignment horizontal="center" vertical="center"/>
      <protection/>
    </xf>
    <xf numFmtId="198" fontId="40" fillId="0" borderId="25" xfId="34" applyNumberFormat="1" applyFont="1" applyBorder="1" applyAlignment="1">
      <alignment horizontal="center" vertical="center"/>
      <protection/>
    </xf>
    <xf numFmtId="198" fontId="40" fillId="0" borderId="0" xfId="34" applyNumberFormat="1" applyFont="1" applyBorder="1" applyAlignment="1">
      <alignment horizontal="center" vertical="center"/>
      <protection/>
    </xf>
    <xf numFmtId="198" fontId="40" fillId="0" borderId="26" xfId="34" applyNumberFormat="1" applyFont="1" applyBorder="1" applyAlignment="1">
      <alignment horizontal="center" vertical="center"/>
      <protection/>
    </xf>
    <xf numFmtId="198" fontId="40" fillId="0" borderId="27" xfId="34" applyNumberFormat="1" applyFont="1" applyBorder="1" applyAlignment="1">
      <alignment horizontal="center" vertical="center"/>
      <protection/>
    </xf>
    <xf numFmtId="198" fontId="43" fillId="0" borderId="27" xfId="34" applyNumberFormat="1" applyFont="1" applyBorder="1" applyAlignment="1">
      <alignment horizontal="center" vertical="center"/>
      <protection/>
    </xf>
    <xf numFmtId="198" fontId="39" fillId="0" borderId="28" xfId="34" applyNumberFormat="1" applyFont="1" applyBorder="1" applyAlignment="1">
      <alignment horizontal="center" vertical="center"/>
      <protection/>
    </xf>
    <xf numFmtId="198" fontId="39" fillId="0" borderId="19" xfId="34" applyNumberFormat="1" applyFont="1" applyBorder="1" applyAlignment="1">
      <alignment horizontal="center" vertical="center"/>
      <protection/>
    </xf>
    <xf numFmtId="198" fontId="39" fillId="0" borderId="29" xfId="34" applyNumberFormat="1" applyFont="1" applyBorder="1" applyAlignment="1">
      <alignment horizontal="center" vertical="center"/>
      <protection/>
    </xf>
    <xf numFmtId="198" fontId="44" fillId="0" borderId="0" xfId="34" applyNumberFormat="1" applyFont="1" applyBorder="1" applyAlignment="1">
      <alignment horizontal="center" vertical="center"/>
      <protection/>
    </xf>
    <xf numFmtId="198" fontId="45" fillId="0" borderId="0" xfId="34" applyNumberFormat="1" applyFont="1" applyBorder="1" applyAlignment="1">
      <alignment horizontal="center" vertical="center"/>
      <protection/>
    </xf>
    <xf numFmtId="198" fontId="39" fillId="24" borderId="30" xfId="34" applyNumberFormat="1" applyFont="1" applyFill="1" applyBorder="1" applyAlignment="1">
      <alignment horizontal="center" vertical="center"/>
      <protection/>
    </xf>
    <xf numFmtId="198" fontId="39" fillId="24" borderId="19" xfId="34" applyNumberFormat="1" applyFont="1" applyFill="1" applyBorder="1" applyAlignment="1">
      <alignment horizontal="center" vertical="center"/>
      <protection/>
    </xf>
    <xf numFmtId="198" fontId="40" fillId="24" borderId="22" xfId="34" applyNumberFormat="1" applyFont="1" applyFill="1" applyBorder="1" applyAlignment="1">
      <alignment horizontal="center" vertical="center"/>
      <protection/>
    </xf>
    <xf numFmtId="198" fontId="40" fillId="24" borderId="0" xfId="34" applyNumberFormat="1" applyFont="1" applyFill="1" applyBorder="1" applyAlignment="1">
      <alignment horizontal="center" vertical="center"/>
      <protection/>
    </xf>
    <xf numFmtId="0" fontId="31" fillId="0" borderId="0" xfId="34" applyFont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30" fillId="0" borderId="31" xfId="34" applyFont="1" applyBorder="1" applyAlignment="1">
      <alignment horizontal="center" vertical="center" wrapText="1"/>
      <protection/>
    </xf>
    <xf numFmtId="0" fontId="30" fillId="0" borderId="12" xfId="34" applyFont="1" applyBorder="1" applyAlignment="1">
      <alignment horizontal="center" vertical="center" wrapText="1"/>
      <protection/>
    </xf>
    <xf numFmtId="0" fontId="30" fillId="0" borderId="20" xfId="34" applyFont="1" applyBorder="1" applyAlignment="1" quotePrefix="1">
      <alignment horizontal="center" vertical="center" wrapText="1"/>
      <protection/>
    </xf>
    <xf numFmtId="0" fontId="42" fillId="0" borderId="19" xfId="0" applyFont="1" applyBorder="1" applyAlignment="1">
      <alignment horizontal="center" vertical="center"/>
    </xf>
    <xf numFmtId="198" fontId="6" fillId="0" borderId="0" xfId="34" applyNumberFormat="1" applyFont="1" applyBorder="1" applyAlignment="1">
      <alignment horizontal="right" vertical="center"/>
      <protection/>
    </xf>
    <xf numFmtId="0" fontId="32" fillId="0" borderId="0" xfId="34" applyFont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98" fontId="40" fillId="0" borderId="32" xfId="34" applyNumberFormat="1" applyFont="1" applyBorder="1" applyAlignment="1">
      <alignment horizontal="left" vertical="center"/>
      <protection/>
    </xf>
    <xf numFmtId="0" fontId="0" fillId="0" borderId="33" xfId="0" applyBorder="1" applyAlignment="1">
      <alignment horizontal="left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聘僱職工及原住民身心障礙資料-考試院" xfId="33"/>
    <cellStyle name="一般_表17" xfId="34"/>
    <cellStyle name="一般_表18" xfId="35"/>
    <cellStyle name="Comma" xfId="36"/>
    <cellStyle name="Comma [0]" xfId="37"/>
    <cellStyle name="千分位_表17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600075</xdr:colOff>
      <xdr:row>26</xdr:row>
      <xdr:rowOff>66675</xdr:rowOff>
    </xdr:from>
    <xdr:ext cx="2790825" cy="600075"/>
    <xdr:sp>
      <xdr:nvSpPr>
        <xdr:cNvPr id="1" name="Text Box 3"/>
        <xdr:cNvSpPr txBox="1">
          <a:spLocks noChangeArrowheads="1"/>
        </xdr:cNvSpPr>
      </xdr:nvSpPr>
      <xdr:spPr>
        <a:xfrm>
          <a:off x="12611100" y="14716125"/>
          <a:ext cx="27908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="60" zoomScaleNormal="75" zoomScalePageLayoutView="0" workbookViewId="0" topLeftCell="A1">
      <selection activeCell="E4" sqref="E4:G4"/>
    </sheetView>
  </sheetViews>
  <sheetFormatPr defaultColWidth="9.00390625" defaultRowHeight="16.5"/>
  <cols>
    <col min="1" max="1" width="21.125" style="6" customWidth="1"/>
    <col min="2" max="2" width="13.625" style="29" customWidth="1"/>
    <col min="3" max="3" width="13.625" style="2" customWidth="1"/>
    <col min="4" max="4" width="14.375" style="2" customWidth="1"/>
    <col min="5" max="6" width="13.625" style="2" customWidth="1"/>
    <col min="7" max="7" width="14.125" style="2" customWidth="1"/>
    <col min="8" max="9" width="13.625" style="2" customWidth="1"/>
    <col min="10" max="10" width="14.125" style="2" customWidth="1"/>
    <col min="11" max="11" width="12.125" style="2" customWidth="1"/>
    <col min="12" max="12" width="12.25390625" style="2" customWidth="1"/>
    <col min="13" max="13" width="14.125" style="2" customWidth="1"/>
    <col min="14" max="14" width="12.125" style="2" customWidth="1"/>
    <col min="15" max="15" width="12.25390625" style="2" customWidth="1"/>
    <col min="16" max="16" width="14.125" style="2" customWidth="1"/>
    <col min="17" max="17" width="12.125" style="2" customWidth="1"/>
    <col min="18" max="18" width="12.625" style="2" customWidth="1"/>
    <col min="19" max="19" width="14.625" style="2" customWidth="1"/>
    <col min="20" max="16384" width="9.00390625" style="1" customWidth="1"/>
  </cols>
  <sheetData>
    <row r="1" spans="1:19" s="8" customFormat="1" ht="64.5" customHeight="1">
      <c r="A1" s="85" t="s">
        <v>38</v>
      </c>
      <c r="B1" s="86"/>
      <c r="C1" s="86"/>
      <c r="D1" s="86"/>
      <c r="E1" s="86"/>
      <c r="F1" s="86"/>
      <c r="G1" s="86"/>
      <c r="H1" s="86"/>
      <c r="I1" s="86"/>
      <c r="J1" s="92" t="s">
        <v>53</v>
      </c>
      <c r="K1" s="93"/>
      <c r="L1" s="93"/>
      <c r="M1" s="93"/>
      <c r="N1" s="93"/>
      <c r="O1" s="93"/>
      <c r="P1" s="93"/>
      <c r="Q1" s="93"/>
      <c r="R1" s="93"/>
      <c r="S1" s="94"/>
    </row>
    <row r="2" spans="1:19" s="14" customFormat="1" ht="31.5" customHeight="1" thickBot="1">
      <c r="A2" s="12"/>
      <c r="B2" s="31"/>
      <c r="C2" s="32"/>
      <c r="D2" s="19" t="s">
        <v>51</v>
      </c>
      <c r="E2" s="20"/>
      <c r="F2" s="20"/>
      <c r="G2" s="12"/>
      <c r="H2" s="12"/>
      <c r="I2" s="21" t="s">
        <v>6</v>
      </c>
      <c r="J2" s="7"/>
      <c r="K2" s="7"/>
      <c r="L2" s="7"/>
      <c r="M2" s="91" t="s">
        <v>39</v>
      </c>
      <c r="N2" s="91"/>
      <c r="O2" s="91"/>
      <c r="P2" s="13"/>
      <c r="Q2" s="13"/>
      <c r="R2" s="13"/>
      <c r="S2" s="22" t="s">
        <v>20</v>
      </c>
    </row>
    <row r="3" spans="1:19" s="15" customFormat="1" ht="30.75" customHeight="1" thickTop="1">
      <c r="A3" s="87" t="s">
        <v>52</v>
      </c>
      <c r="B3" s="81" t="s">
        <v>16</v>
      </c>
      <c r="C3" s="82"/>
      <c r="D3" s="82"/>
      <c r="E3" s="76" t="s">
        <v>21</v>
      </c>
      <c r="F3" s="77"/>
      <c r="G3" s="78"/>
      <c r="H3" s="77" t="s">
        <v>24</v>
      </c>
      <c r="I3" s="90"/>
      <c r="J3" s="48" t="s">
        <v>25</v>
      </c>
      <c r="K3" s="70" t="s">
        <v>26</v>
      </c>
      <c r="L3" s="70"/>
      <c r="M3" s="70"/>
      <c r="N3" s="70" t="s">
        <v>27</v>
      </c>
      <c r="O3" s="70"/>
      <c r="P3" s="70"/>
      <c r="Q3" s="77" t="s">
        <v>28</v>
      </c>
      <c r="R3" s="77"/>
      <c r="S3" s="77"/>
    </row>
    <row r="4" spans="1:19" s="15" customFormat="1" ht="30.75" customHeight="1">
      <c r="A4" s="88"/>
      <c r="B4" s="83" t="s">
        <v>17</v>
      </c>
      <c r="C4" s="84"/>
      <c r="D4" s="84"/>
      <c r="E4" s="71" t="s">
        <v>22</v>
      </c>
      <c r="F4" s="72"/>
      <c r="G4" s="73"/>
      <c r="H4" s="95" t="s">
        <v>54</v>
      </c>
      <c r="I4" s="96"/>
      <c r="J4" s="67" t="s">
        <v>55</v>
      </c>
      <c r="K4" s="74" t="s">
        <v>29</v>
      </c>
      <c r="L4" s="75"/>
      <c r="M4" s="75"/>
      <c r="N4" s="74" t="s">
        <v>30</v>
      </c>
      <c r="O4" s="75"/>
      <c r="P4" s="75"/>
      <c r="Q4" s="79" t="s">
        <v>35</v>
      </c>
      <c r="R4" s="80"/>
      <c r="S4" s="80"/>
    </row>
    <row r="5" spans="1:19" s="15" customFormat="1" ht="49.5" customHeight="1">
      <c r="A5" s="88"/>
      <c r="B5" s="36" t="s">
        <v>40</v>
      </c>
      <c r="C5" s="37" t="s">
        <v>0</v>
      </c>
      <c r="D5" s="38" t="s">
        <v>11</v>
      </c>
      <c r="E5" s="37" t="s">
        <v>40</v>
      </c>
      <c r="F5" s="9" t="s">
        <v>2</v>
      </c>
      <c r="G5" s="10" t="s">
        <v>11</v>
      </c>
      <c r="H5" s="37" t="s">
        <v>40</v>
      </c>
      <c r="I5" s="9" t="s">
        <v>2</v>
      </c>
      <c r="J5" s="46" t="s">
        <v>11</v>
      </c>
      <c r="K5" s="37" t="s">
        <v>40</v>
      </c>
      <c r="L5" s="9" t="s">
        <v>2</v>
      </c>
      <c r="M5" s="10" t="s">
        <v>11</v>
      </c>
      <c r="N5" s="37" t="s">
        <v>40</v>
      </c>
      <c r="O5" s="9" t="s">
        <v>2</v>
      </c>
      <c r="P5" s="10" t="s">
        <v>11</v>
      </c>
      <c r="Q5" s="37" t="s">
        <v>40</v>
      </c>
      <c r="R5" s="9" t="s">
        <v>2</v>
      </c>
      <c r="S5" s="11" t="s">
        <v>11</v>
      </c>
    </row>
    <row r="6" spans="1:19" s="16" customFormat="1" ht="49.5" customHeight="1" thickBot="1">
      <c r="A6" s="89"/>
      <c r="B6" s="39" t="s">
        <v>14</v>
      </c>
      <c r="C6" s="40" t="s">
        <v>15</v>
      </c>
      <c r="D6" s="41" t="s">
        <v>9</v>
      </c>
      <c r="E6" s="49" t="s">
        <v>23</v>
      </c>
      <c r="F6" s="42" t="s">
        <v>5</v>
      </c>
      <c r="G6" s="43" t="s">
        <v>10</v>
      </c>
      <c r="H6" s="49" t="s">
        <v>23</v>
      </c>
      <c r="I6" s="42" t="s">
        <v>5</v>
      </c>
      <c r="J6" s="47" t="s">
        <v>4</v>
      </c>
      <c r="K6" s="49" t="s">
        <v>23</v>
      </c>
      <c r="L6" s="42" t="s">
        <v>5</v>
      </c>
      <c r="M6" s="44" t="s">
        <v>4</v>
      </c>
      <c r="N6" s="49" t="s">
        <v>23</v>
      </c>
      <c r="O6" s="42" t="s">
        <v>5</v>
      </c>
      <c r="P6" s="44" t="s">
        <v>4</v>
      </c>
      <c r="Q6" s="49" t="s">
        <v>31</v>
      </c>
      <c r="R6" s="42" t="s">
        <v>3</v>
      </c>
      <c r="S6" s="45" t="s">
        <v>4</v>
      </c>
    </row>
    <row r="7" spans="1:19" s="17" customFormat="1" ht="45" customHeight="1" thickTop="1">
      <c r="A7" s="35" t="s">
        <v>41</v>
      </c>
      <c r="B7" s="30">
        <f aca="true" t="shared" si="0" ref="B7:B21">SUM(C7:D7)</f>
        <v>571667</v>
      </c>
      <c r="C7" s="30">
        <f aca="true" t="shared" si="1" ref="C7:D11">SUM(F7,I7,L7,O7,R7)</f>
        <v>395523</v>
      </c>
      <c r="D7" s="30">
        <f t="shared" si="1"/>
        <v>176144</v>
      </c>
      <c r="E7" s="50">
        <f aca="true" t="shared" si="2" ref="E7:E13">SUM(F7:G7)</f>
        <v>362670</v>
      </c>
      <c r="F7" s="24">
        <v>246589</v>
      </c>
      <c r="G7" s="24">
        <v>116081</v>
      </c>
      <c r="H7" s="50">
        <f aca="true" t="shared" si="3" ref="H7:H13">SUM(I7:J7)</f>
        <v>137943</v>
      </c>
      <c r="I7" s="23">
        <v>104796</v>
      </c>
      <c r="J7" s="24">
        <v>33147</v>
      </c>
      <c r="K7" s="50">
        <f aca="true" t="shared" si="4" ref="K7:K13">SUM(L7:M7)</f>
        <v>49636</v>
      </c>
      <c r="L7" s="33">
        <v>31023</v>
      </c>
      <c r="M7" s="33">
        <v>18613</v>
      </c>
      <c r="N7" s="51">
        <f aca="true" t="shared" si="5" ref="N7:N13">SUM(O7:P7)</f>
        <v>18750</v>
      </c>
      <c r="O7" s="33">
        <v>11789</v>
      </c>
      <c r="P7" s="33">
        <v>6961</v>
      </c>
      <c r="Q7" s="51">
        <f aca="true" t="shared" si="6" ref="Q7:Q13">SUM(R7:S7)</f>
        <v>2668</v>
      </c>
      <c r="R7" s="33">
        <v>1326</v>
      </c>
      <c r="S7" s="33">
        <v>1342</v>
      </c>
    </row>
    <row r="8" spans="1:19" s="17" customFormat="1" ht="45" customHeight="1">
      <c r="A8" s="35" t="s">
        <v>42</v>
      </c>
      <c r="B8" s="30">
        <f t="shared" si="0"/>
        <v>580645</v>
      </c>
      <c r="C8" s="30">
        <f t="shared" si="1"/>
        <v>389957</v>
      </c>
      <c r="D8" s="30">
        <f t="shared" si="1"/>
        <v>190688</v>
      </c>
      <c r="E8" s="50">
        <f t="shared" si="2"/>
        <v>363027</v>
      </c>
      <c r="F8" s="24">
        <v>237765</v>
      </c>
      <c r="G8" s="24">
        <v>125262</v>
      </c>
      <c r="H8" s="50">
        <f t="shared" si="3"/>
        <v>136286</v>
      </c>
      <c r="I8" s="24">
        <v>107187</v>
      </c>
      <c r="J8" s="24">
        <v>29099</v>
      </c>
      <c r="K8" s="50">
        <f t="shared" si="4"/>
        <v>59316</v>
      </c>
      <c r="L8" s="33">
        <v>31289</v>
      </c>
      <c r="M8" s="33">
        <v>28027</v>
      </c>
      <c r="N8" s="51">
        <f t="shared" si="5"/>
        <v>18714</v>
      </c>
      <c r="O8" s="33">
        <v>12376</v>
      </c>
      <c r="P8" s="33">
        <v>6338</v>
      </c>
      <c r="Q8" s="51">
        <f t="shared" si="6"/>
        <v>3302</v>
      </c>
      <c r="R8" s="33">
        <v>1340</v>
      </c>
      <c r="S8" s="33">
        <v>1962</v>
      </c>
    </row>
    <row r="9" spans="1:19" s="17" customFormat="1" ht="45" customHeight="1">
      <c r="A9" s="35" t="s">
        <v>43</v>
      </c>
      <c r="B9" s="30">
        <f t="shared" si="0"/>
        <v>554010</v>
      </c>
      <c r="C9" s="30">
        <f t="shared" si="1"/>
        <v>376128</v>
      </c>
      <c r="D9" s="30">
        <f t="shared" si="1"/>
        <v>177882</v>
      </c>
      <c r="E9" s="50">
        <f t="shared" si="2"/>
        <v>341596</v>
      </c>
      <c r="F9" s="24">
        <v>223444</v>
      </c>
      <c r="G9" s="24">
        <v>118152</v>
      </c>
      <c r="H9" s="50">
        <f t="shared" si="3"/>
        <v>135997</v>
      </c>
      <c r="I9" s="24">
        <v>108586</v>
      </c>
      <c r="J9" s="24">
        <v>27411</v>
      </c>
      <c r="K9" s="50">
        <f t="shared" si="4"/>
        <v>54956</v>
      </c>
      <c r="L9" s="33">
        <v>30541</v>
      </c>
      <c r="M9" s="33">
        <v>24415</v>
      </c>
      <c r="N9" s="51">
        <f t="shared" si="5"/>
        <v>18131</v>
      </c>
      <c r="O9" s="33">
        <v>12212</v>
      </c>
      <c r="P9" s="33">
        <v>5919</v>
      </c>
      <c r="Q9" s="51">
        <f t="shared" si="6"/>
        <v>3330</v>
      </c>
      <c r="R9" s="33">
        <v>1345</v>
      </c>
      <c r="S9" s="33">
        <v>1985</v>
      </c>
    </row>
    <row r="10" spans="1:19" s="17" customFormat="1" ht="45" customHeight="1">
      <c r="A10" s="35" t="s">
        <v>44</v>
      </c>
      <c r="B10" s="30">
        <f t="shared" si="0"/>
        <v>549715</v>
      </c>
      <c r="C10" s="30">
        <f t="shared" si="1"/>
        <v>368899</v>
      </c>
      <c r="D10" s="30">
        <f t="shared" si="1"/>
        <v>180816</v>
      </c>
      <c r="E10" s="50">
        <f t="shared" si="2"/>
        <v>337543</v>
      </c>
      <c r="F10" s="24">
        <v>217504</v>
      </c>
      <c r="G10" s="24">
        <v>120039</v>
      </c>
      <c r="H10" s="50">
        <f t="shared" si="3"/>
        <v>138475</v>
      </c>
      <c r="I10" s="24">
        <v>107609</v>
      </c>
      <c r="J10" s="24">
        <v>30866</v>
      </c>
      <c r="K10" s="50">
        <f t="shared" si="4"/>
        <v>50941</v>
      </c>
      <c r="L10" s="33">
        <v>30254</v>
      </c>
      <c r="M10" s="33">
        <v>20687</v>
      </c>
      <c r="N10" s="51">
        <f t="shared" si="5"/>
        <v>19132</v>
      </c>
      <c r="O10" s="33">
        <v>12188</v>
      </c>
      <c r="P10" s="33">
        <v>6944</v>
      </c>
      <c r="Q10" s="51">
        <f t="shared" si="6"/>
        <v>3624</v>
      </c>
      <c r="R10" s="33">
        <v>1344</v>
      </c>
      <c r="S10" s="33">
        <v>2280</v>
      </c>
    </row>
    <row r="11" spans="1:19" s="17" customFormat="1" ht="45" customHeight="1">
      <c r="A11" s="35" t="s">
        <v>45</v>
      </c>
      <c r="B11" s="30">
        <f t="shared" si="0"/>
        <v>505648</v>
      </c>
      <c r="C11" s="30">
        <f t="shared" si="1"/>
        <v>337261</v>
      </c>
      <c r="D11" s="30">
        <f t="shared" si="1"/>
        <v>168387</v>
      </c>
      <c r="E11" s="50">
        <f t="shared" si="2"/>
        <v>298035</v>
      </c>
      <c r="F11" s="24">
        <v>188170</v>
      </c>
      <c r="G11" s="34">
        <v>109865</v>
      </c>
      <c r="H11" s="50">
        <f t="shared" si="3"/>
        <v>137480</v>
      </c>
      <c r="I11" s="33">
        <v>107138</v>
      </c>
      <c r="J11" s="33">
        <v>30342</v>
      </c>
      <c r="K11" s="50">
        <f t="shared" si="4"/>
        <v>49093</v>
      </c>
      <c r="L11" s="33">
        <v>28486</v>
      </c>
      <c r="M11" s="33">
        <v>20607</v>
      </c>
      <c r="N11" s="51">
        <f t="shared" si="5"/>
        <v>18573</v>
      </c>
      <c r="O11" s="33">
        <v>12153</v>
      </c>
      <c r="P11" s="33">
        <v>6420</v>
      </c>
      <c r="Q11" s="51">
        <f t="shared" si="6"/>
        <v>2467</v>
      </c>
      <c r="R11" s="33">
        <v>1314</v>
      </c>
      <c r="S11" s="33">
        <v>1153</v>
      </c>
    </row>
    <row r="12" spans="1:19" s="17" customFormat="1" ht="45" customHeight="1">
      <c r="A12" s="35" t="s">
        <v>46</v>
      </c>
      <c r="B12" s="30">
        <f t="shared" si="0"/>
        <v>496861</v>
      </c>
      <c r="C12" s="30">
        <v>335274</v>
      </c>
      <c r="D12" s="30">
        <v>161587</v>
      </c>
      <c r="E12" s="50">
        <f t="shared" si="2"/>
        <v>289754</v>
      </c>
      <c r="F12" s="24">
        <v>185286</v>
      </c>
      <c r="G12" s="33">
        <v>104468</v>
      </c>
      <c r="H12" s="50">
        <f t="shared" si="3"/>
        <v>137884</v>
      </c>
      <c r="I12" s="33">
        <v>108290</v>
      </c>
      <c r="J12" s="33">
        <v>29594</v>
      </c>
      <c r="K12" s="50">
        <f t="shared" si="4"/>
        <v>48605</v>
      </c>
      <c r="L12" s="33">
        <v>28208</v>
      </c>
      <c r="M12" s="33">
        <v>20397</v>
      </c>
      <c r="N12" s="51">
        <f t="shared" si="5"/>
        <v>18108</v>
      </c>
      <c r="O12" s="33">
        <v>12142</v>
      </c>
      <c r="P12" s="33">
        <v>5966</v>
      </c>
      <c r="Q12" s="51">
        <f t="shared" si="6"/>
        <v>2510</v>
      </c>
      <c r="R12" s="33">
        <v>1348</v>
      </c>
      <c r="S12" s="33">
        <v>1162</v>
      </c>
    </row>
    <row r="13" spans="1:19" s="17" customFormat="1" ht="45" customHeight="1">
      <c r="A13" s="35" t="s">
        <v>47</v>
      </c>
      <c r="B13" s="30">
        <f t="shared" si="0"/>
        <v>490921</v>
      </c>
      <c r="C13" s="30">
        <v>336842</v>
      </c>
      <c r="D13" s="30">
        <v>154079</v>
      </c>
      <c r="E13" s="50">
        <f t="shared" si="2"/>
        <v>285794</v>
      </c>
      <c r="F13" s="24">
        <v>185960</v>
      </c>
      <c r="G13" s="33">
        <v>99834</v>
      </c>
      <c r="H13" s="50">
        <f t="shared" si="3"/>
        <v>137876</v>
      </c>
      <c r="I13" s="33">
        <v>109275</v>
      </c>
      <c r="J13" s="33">
        <v>28601</v>
      </c>
      <c r="K13" s="50">
        <f t="shared" si="4"/>
        <v>46952</v>
      </c>
      <c r="L13" s="33">
        <v>28051</v>
      </c>
      <c r="M13" s="33">
        <v>18901</v>
      </c>
      <c r="N13" s="51">
        <f t="shared" si="5"/>
        <v>17868</v>
      </c>
      <c r="O13" s="33">
        <v>12194</v>
      </c>
      <c r="P13" s="33">
        <v>5674</v>
      </c>
      <c r="Q13" s="51">
        <f t="shared" si="6"/>
        <v>2431</v>
      </c>
      <c r="R13" s="33">
        <v>1362</v>
      </c>
      <c r="S13" s="33">
        <v>1069</v>
      </c>
    </row>
    <row r="14" spans="1:19" s="17" customFormat="1" ht="45" customHeight="1">
      <c r="A14" s="35" t="s">
        <v>48</v>
      </c>
      <c r="B14" s="30">
        <f>SUM(C14:D14)</f>
        <v>488675</v>
      </c>
      <c r="C14" s="30">
        <f>F14+I14+L14+O14+R14</f>
        <v>338305</v>
      </c>
      <c r="D14" s="30">
        <f>G14+J14+M14+P14+S14</f>
        <v>150370</v>
      </c>
      <c r="E14" s="50">
        <f>SUM(F14:G14)</f>
        <v>284753</v>
      </c>
      <c r="F14" s="24">
        <v>186820</v>
      </c>
      <c r="G14" s="33">
        <v>97933</v>
      </c>
      <c r="H14" s="50">
        <f>SUM(I14:J14)</f>
        <v>137706</v>
      </c>
      <c r="I14" s="33">
        <v>109926</v>
      </c>
      <c r="J14" s="33">
        <v>27780</v>
      </c>
      <c r="K14" s="50">
        <f>SUM(L14:M14)</f>
        <v>46174</v>
      </c>
      <c r="L14" s="33">
        <v>28104</v>
      </c>
      <c r="M14" s="33">
        <v>18070</v>
      </c>
      <c r="N14" s="51">
        <f>SUM(O14:P14)</f>
        <v>17476</v>
      </c>
      <c r="O14" s="33">
        <v>12058</v>
      </c>
      <c r="P14" s="33">
        <v>5418</v>
      </c>
      <c r="Q14" s="51">
        <f>SUM(R14:S14)</f>
        <v>2566</v>
      </c>
      <c r="R14" s="33">
        <v>1397</v>
      </c>
      <c r="S14" s="33">
        <v>1169</v>
      </c>
    </row>
    <row r="15" spans="1:19" s="17" customFormat="1" ht="45" customHeight="1">
      <c r="A15" s="35" t="s">
        <v>49</v>
      </c>
      <c r="B15" s="30">
        <v>489588</v>
      </c>
      <c r="C15" s="30">
        <v>339875</v>
      </c>
      <c r="D15" s="30">
        <v>149713</v>
      </c>
      <c r="E15" s="50">
        <v>284039</v>
      </c>
      <c r="F15" s="24">
        <v>186874</v>
      </c>
      <c r="G15" s="24">
        <v>97165</v>
      </c>
      <c r="H15" s="50">
        <v>139381</v>
      </c>
      <c r="I15" s="24">
        <v>111563</v>
      </c>
      <c r="J15" s="24">
        <v>27818</v>
      </c>
      <c r="K15" s="50">
        <v>46323</v>
      </c>
      <c r="L15" s="24">
        <v>27993</v>
      </c>
      <c r="M15" s="24">
        <v>18330</v>
      </c>
      <c r="N15" s="50">
        <v>17352</v>
      </c>
      <c r="O15" s="24">
        <v>12036</v>
      </c>
      <c r="P15" s="24">
        <v>5316</v>
      </c>
      <c r="Q15" s="50">
        <v>2493</v>
      </c>
      <c r="R15" s="24">
        <v>1409</v>
      </c>
      <c r="S15" s="24">
        <v>1084</v>
      </c>
    </row>
    <row r="16" spans="1:19" s="17" customFormat="1" ht="45" customHeight="1">
      <c r="A16" s="35" t="s">
        <v>50</v>
      </c>
      <c r="B16" s="30">
        <f t="shared" si="0"/>
        <v>488998</v>
      </c>
      <c r="C16" s="30">
        <f>IF(AND(F16="",I16="",L16="",O16="",R16=""),"",F16+I16+L16+O16+R16)</f>
        <v>340106</v>
      </c>
      <c r="D16" s="30">
        <f>IF(AND(G16="",J16="",M16="",P16="",S16=""),"",G16+J16+M16+P16+S16)</f>
        <v>148892</v>
      </c>
      <c r="E16" s="50">
        <f>IF(AND(F16="",G16=""),"",IF(AND(F16=0,G16=0),0,SUM(F16:G16)))</f>
        <v>282684</v>
      </c>
      <c r="F16" s="24">
        <f>IF(AND(F18="",F19="",F20="",F21=""),"",IF(AND(F18=0,F19=0,F20=0,F21=0),0,SUM(F18:F21)))</f>
        <v>186381</v>
      </c>
      <c r="G16" s="24">
        <f>IF(AND(G18="",G19="",G20="",G21=""),"",IF(AND(G18=0,G19=0,G20=0,G21=0),0,SUM(G18:G21)))</f>
        <v>96303</v>
      </c>
      <c r="H16" s="50">
        <f>IF(AND(I16="",J16=""),"",IF(AND(I16=0,J16=0),0,SUM(I16:J16)))</f>
        <v>140137</v>
      </c>
      <c r="I16" s="24">
        <f>IF(AND(I18="",I19="",I20="",I21=""),"",IF(AND(I18=0,I19=0,I20=0,I21=0),0,SUM(I18:I21)))</f>
        <v>112333</v>
      </c>
      <c r="J16" s="24">
        <f>IF(AND(J18="",J19="",J20="",J21=""),"",IF(AND(J18=0,J19=0,J20=0,J21=0),0,SUM(J18:J21)))</f>
        <v>27804</v>
      </c>
      <c r="K16" s="50">
        <f>IF(AND(L16="",M16=""),"",IF(AND(L16=0,M16=0),0,SUM(L16:M16)))</f>
        <v>46368</v>
      </c>
      <c r="L16" s="24">
        <f>IF(AND(L18="",L19="",L20="",L21=""),"",IF(AND(L18=0,L19=0,L20=0,L21=0),0,SUM(L18:L21)))</f>
        <v>27956</v>
      </c>
      <c r="M16" s="24">
        <f>IF(AND(M18="",M19="",M20="",M21=""),"",IF(AND(M18=0,M19=0,M20=0,M21=0),0,SUM(M18:M21)))</f>
        <v>18412</v>
      </c>
      <c r="N16" s="50">
        <f>IF(AND(O16="",P16=""),"",IF(AND(O16=0,P16=0),0,SUM(O16:P16)))</f>
        <v>17375</v>
      </c>
      <c r="O16" s="24">
        <f>IF(AND(O18="",O19="",O20="",O21=""),"",IF(AND(O18=0,O19=0,O20=0,O21=0),0,SUM(O18:O21)))</f>
        <v>12026</v>
      </c>
      <c r="P16" s="24">
        <f>IF(AND(P18="",P19="",P20="",P21=""),"",IF(AND(P18=0,P19=0,P20=0,P21=0),0,SUM(P18:P21)))</f>
        <v>5349</v>
      </c>
      <c r="Q16" s="50">
        <f>IF(AND(R16="",S16=""),"",IF(AND(R16=0,S16=0),0,SUM(R16:S16)))</f>
        <v>2434</v>
      </c>
      <c r="R16" s="24">
        <f>IF(AND(R18="",R19="",R20="",R21=""),"",IF(AND(R18=0,R19=0,R20=0,R21=0),0,SUM(R18:R21)))</f>
        <v>1410</v>
      </c>
      <c r="S16" s="24">
        <f>IF(AND(S18="",S19="",S20="",S21=""),"",IF(AND(S18=0,S19=0,S20=0,S21=0),0,SUM(S18:S21)))</f>
        <v>1024</v>
      </c>
    </row>
    <row r="17" spans="1:19" s="17" customFormat="1" ht="12" customHeight="1">
      <c r="A17" s="35"/>
      <c r="B17" s="30"/>
      <c r="C17" s="30"/>
      <c r="D17" s="30"/>
      <c r="E17" s="50"/>
      <c r="F17" s="24"/>
      <c r="G17" s="24"/>
      <c r="H17" s="50"/>
      <c r="I17" s="24"/>
      <c r="J17" s="24"/>
      <c r="K17" s="50"/>
      <c r="L17" s="24"/>
      <c r="M17" s="24"/>
      <c r="N17" s="50"/>
      <c r="O17" s="24"/>
      <c r="P17" s="24"/>
      <c r="Q17" s="50"/>
      <c r="R17" s="24"/>
      <c r="S17" s="24"/>
    </row>
    <row r="18" spans="1:19" s="18" customFormat="1" ht="70.5" customHeight="1">
      <c r="A18" s="56" t="s">
        <v>7</v>
      </c>
      <c r="B18" s="64">
        <f t="shared" si="0"/>
        <v>291412</v>
      </c>
      <c r="C18" s="63">
        <f aca="true" t="shared" si="7" ref="C18:D21">F18+I18+L18+O18+R18</f>
        <v>225351</v>
      </c>
      <c r="D18" s="52">
        <f t="shared" si="7"/>
        <v>66061</v>
      </c>
      <c r="E18" s="53">
        <f>IF(AND(F18="",G18=""),"",IF(AND(F18=0,G18=0),0,SUM(F18:G18)))</f>
        <v>122806</v>
      </c>
      <c r="F18" s="61">
        <v>93060</v>
      </c>
      <c r="G18" s="54">
        <v>29746</v>
      </c>
      <c r="H18" s="53">
        <f>IF(AND(I18="",J18=""),"",IF(AND(I18=0,J18=0),0,SUM(I18:J18)))</f>
        <v>120323</v>
      </c>
      <c r="I18" s="55">
        <v>100553</v>
      </c>
      <c r="J18" s="54">
        <v>19770</v>
      </c>
      <c r="K18" s="53">
        <f>IF(AND(L18="",M18=""),"",IF(AND(L18=0,M18=0),0,SUM(L18:M18)))</f>
        <v>33052</v>
      </c>
      <c r="L18" s="61">
        <v>20534</v>
      </c>
      <c r="M18" s="61">
        <v>12518</v>
      </c>
      <c r="N18" s="53">
        <f>IF(AND(O18="",P18=""),"",IF(AND(O18=0,P18=0),0,SUM(O18:P18)))</f>
        <v>13436</v>
      </c>
      <c r="O18" s="61">
        <v>10023</v>
      </c>
      <c r="P18" s="61">
        <v>3413</v>
      </c>
      <c r="Q18" s="53">
        <f>IF(AND(R18="",S18=""),"",IF(AND(R18=0,S18=0),0,SUM(R18:S18)))</f>
        <v>1795</v>
      </c>
      <c r="R18" s="54">
        <v>1181</v>
      </c>
      <c r="S18" s="54">
        <v>614</v>
      </c>
    </row>
    <row r="19" spans="1:19" s="17" customFormat="1" ht="93" customHeight="1">
      <c r="A19" s="56" t="s">
        <v>18</v>
      </c>
      <c r="B19" s="64">
        <f t="shared" si="0"/>
        <v>128899</v>
      </c>
      <c r="C19" s="63">
        <f t="shared" si="7"/>
        <v>69277</v>
      </c>
      <c r="D19" s="52">
        <f t="shared" si="7"/>
        <v>59622</v>
      </c>
      <c r="E19" s="53">
        <f>IF(AND(F19="",G19=""),"",IF(AND(F19=0,G19=0),0,SUM(F19:G19)))</f>
        <v>121248</v>
      </c>
      <c r="F19" s="61">
        <v>66635</v>
      </c>
      <c r="G19" s="54">
        <v>54613</v>
      </c>
      <c r="H19" s="53">
        <f>IF(AND(I19="",J19=""),"",IF(AND(I19=0,J19=0),0,SUM(I19:J19)))</f>
        <v>703</v>
      </c>
      <c r="I19" s="55">
        <v>85</v>
      </c>
      <c r="J19" s="54">
        <v>618</v>
      </c>
      <c r="K19" s="53">
        <f>IF(AND(L19="",M19=""),"",IF(AND(L19=0,M19=0),0,SUM(L19:M19)))</f>
        <v>5657</v>
      </c>
      <c r="L19" s="61">
        <v>2370</v>
      </c>
      <c r="M19" s="61">
        <v>3287</v>
      </c>
      <c r="N19" s="53">
        <f>IF(AND(O19="",P19=""),"",IF(AND(O19=0,P19=0),0,SUM(O19:P19)))</f>
        <v>893</v>
      </c>
      <c r="O19" s="61">
        <v>94</v>
      </c>
      <c r="P19" s="61">
        <v>799</v>
      </c>
      <c r="Q19" s="53">
        <f>IF(AND(R19="",S19=""),"",IF(AND(R19=0,S19=0),0,SUM(R19:S19)))</f>
        <v>398</v>
      </c>
      <c r="R19" s="54">
        <v>93</v>
      </c>
      <c r="S19" s="54">
        <v>305</v>
      </c>
    </row>
    <row r="20" spans="1:19" s="17" customFormat="1" ht="93" customHeight="1">
      <c r="A20" s="56" t="s">
        <v>8</v>
      </c>
      <c r="B20" s="64">
        <f t="shared" si="0"/>
        <v>25247</v>
      </c>
      <c r="C20" s="63">
        <f t="shared" si="7"/>
        <v>20123</v>
      </c>
      <c r="D20" s="52">
        <f t="shared" si="7"/>
        <v>5124</v>
      </c>
      <c r="E20" s="53">
        <f>IF(AND(F20="",G20=""),"",IF(AND(F20=0,G20=0),0,SUM(F20:G20)))</f>
        <v>21247</v>
      </c>
      <c r="F20" s="61">
        <v>17084</v>
      </c>
      <c r="G20" s="54">
        <v>4163</v>
      </c>
      <c r="H20" s="53">
        <f>IF(AND(I20="",J20=""),"",IF(AND(I20=0,J20=0),0,SUM(I20:J20)))</f>
        <v>278</v>
      </c>
      <c r="I20" s="54">
        <v>249</v>
      </c>
      <c r="J20" s="53">
        <v>29</v>
      </c>
      <c r="K20" s="53">
        <f>IF(AND(L20="",M20=""),"",IF(AND(L20=0,M20=0),0,SUM(L20:M20)))</f>
        <v>2751</v>
      </c>
      <c r="L20" s="61">
        <v>2080</v>
      </c>
      <c r="M20" s="61">
        <v>671</v>
      </c>
      <c r="N20" s="53">
        <f>IF(AND(O20="",P20=""),"",IF(AND(O20=0,P20=0),0,SUM(O20:P20)))</f>
        <v>935</v>
      </c>
      <c r="O20" s="61">
        <v>681</v>
      </c>
      <c r="P20" s="61">
        <v>254</v>
      </c>
      <c r="Q20" s="53">
        <f>IF(AND(R20="",S20=""),"",IF(AND(R20=0,S20=0),0,SUM(R20:S20)))</f>
        <v>36</v>
      </c>
      <c r="R20" s="54">
        <v>29</v>
      </c>
      <c r="S20" s="54">
        <v>7</v>
      </c>
    </row>
    <row r="21" spans="1:19" s="17" customFormat="1" ht="75" customHeight="1" thickBot="1">
      <c r="A21" s="57" t="s">
        <v>19</v>
      </c>
      <c r="B21" s="65">
        <f t="shared" si="0"/>
        <v>43440</v>
      </c>
      <c r="C21" s="66">
        <f t="shared" si="7"/>
        <v>25355</v>
      </c>
      <c r="D21" s="58">
        <f t="shared" si="7"/>
        <v>18085</v>
      </c>
      <c r="E21" s="59">
        <f>IF(AND(F21="",G21=""),"",IF(AND(F21=0,G21=0),0,SUM(F21:G21)))</f>
        <v>17383</v>
      </c>
      <c r="F21" s="62">
        <v>9602</v>
      </c>
      <c r="G21" s="60">
        <v>7781</v>
      </c>
      <c r="H21" s="59">
        <f>IF(AND(I21="",J21=""),"",IF(AND(I21=0,J21=0),0,SUM(I21:J21)))</f>
        <v>18833</v>
      </c>
      <c r="I21" s="60">
        <v>11446</v>
      </c>
      <c r="J21" s="60">
        <v>7387</v>
      </c>
      <c r="K21" s="59">
        <f>IF(AND(L21="",M21=""),"",IF(AND(L21=0,M21=0),0,SUM(L21:M21)))</f>
        <v>4908</v>
      </c>
      <c r="L21" s="62">
        <v>2972</v>
      </c>
      <c r="M21" s="62">
        <v>1936</v>
      </c>
      <c r="N21" s="59">
        <f>IF(AND(O21="",P21=""),"",IF(AND(O21=0,P21=0),0,SUM(O21:P21)))</f>
        <v>2111</v>
      </c>
      <c r="O21" s="62">
        <v>1228</v>
      </c>
      <c r="P21" s="62">
        <v>883</v>
      </c>
      <c r="Q21" s="59">
        <f>IF(AND(R21="",S21=""),"",IF(AND(R21=0,S21=0),0,SUM(R21:S21)))</f>
        <v>205</v>
      </c>
      <c r="R21" s="60">
        <v>107</v>
      </c>
      <c r="S21" s="60">
        <v>98</v>
      </c>
    </row>
    <row r="22" spans="2:19" s="14" customFormat="1" ht="15.75" customHeight="1" thickTop="1">
      <c r="B22" s="3"/>
      <c r="C22" s="3"/>
      <c r="D22" s="3"/>
      <c r="E22" s="3"/>
      <c r="F22" s="3"/>
      <c r="G22" s="3"/>
      <c r="H22" s="3"/>
      <c r="I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4" customFormat="1" ht="22.5" customHeight="1">
      <c r="A23" s="25" t="s">
        <v>32</v>
      </c>
      <c r="B23" s="3"/>
      <c r="C23" s="3"/>
      <c r="D23" s="3"/>
      <c r="E23" s="3"/>
      <c r="F23" s="3"/>
      <c r="G23" s="3"/>
      <c r="H23" s="3"/>
      <c r="I23" s="3"/>
      <c r="J23" s="26" t="s">
        <v>33</v>
      </c>
      <c r="K23" s="3"/>
      <c r="L23" s="3"/>
      <c r="M23" s="3"/>
      <c r="N23" s="3"/>
      <c r="O23" s="3"/>
      <c r="P23" s="3"/>
      <c r="Q23" s="3"/>
      <c r="R23" s="3"/>
      <c r="S23" s="3"/>
    </row>
    <row r="24" spans="1:19" s="27" customFormat="1" ht="21.75" customHeight="1">
      <c r="A24" s="25" t="s">
        <v>34</v>
      </c>
      <c r="B24" s="4"/>
      <c r="C24" s="4"/>
      <c r="D24" s="4"/>
      <c r="E24" s="4"/>
      <c r="F24" s="4"/>
      <c r="G24" s="4"/>
      <c r="H24" s="4"/>
      <c r="I24" s="4"/>
      <c r="J24" s="26" t="s">
        <v>36</v>
      </c>
      <c r="K24" s="4"/>
      <c r="L24" s="4"/>
      <c r="M24" s="4"/>
      <c r="N24" s="4"/>
      <c r="O24" s="4"/>
      <c r="P24" s="4"/>
      <c r="Q24" s="4"/>
      <c r="R24" s="4"/>
      <c r="S24" s="4"/>
    </row>
    <row r="25" spans="1:19" s="27" customFormat="1" ht="21.75" customHeight="1">
      <c r="A25" s="25"/>
      <c r="B25" s="4"/>
      <c r="C25" s="4"/>
      <c r="D25" s="4"/>
      <c r="E25" s="4"/>
      <c r="F25" s="4"/>
      <c r="G25" s="4"/>
      <c r="H25" s="4"/>
      <c r="I25" s="4"/>
      <c r="J25" s="26" t="s">
        <v>37</v>
      </c>
      <c r="K25" s="4"/>
      <c r="L25" s="4"/>
      <c r="M25" s="4"/>
      <c r="N25" s="4"/>
      <c r="O25" s="4"/>
      <c r="P25" s="4"/>
      <c r="Q25" s="4"/>
      <c r="R25" s="4"/>
      <c r="S25" s="4"/>
    </row>
    <row r="26" spans="1:19" s="27" customFormat="1" ht="21.75" customHeight="1">
      <c r="A26" s="25"/>
      <c r="B26" s="3"/>
      <c r="C26" s="3"/>
      <c r="D26" s="3"/>
      <c r="E26" s="3"/>
      <c r="F26" s="3"/>
      <c r="G26" s="3"/>
      <c r="H26" s="3"/>
      <c r="I26" s="3"/>
      <c r="J26" s="26"/>
      <c r="K26" s="3"/>
      <c r="L26" s="3"/>
      <c r="M26" s="3"/>
      <c r="N26" s="3"/>
      <c r="O26" s="3"/>
      <c r="P26" s="3"/>
      <c r="Q26" s="3"/>
      <c r="R26" s="3"/>
      <c r="S26" s="3"/>
    </row>
    <row r="27" spans="1:19" s="27" customFormat="1" ht="21.75" customHeight="1">
      <c r="A27" s="28" t="s">
        <v>12</v>
      </c>
      <c r="B27" s="28"/>
      <c r="C27" s="28"/>
      <c r="D27" s="28"/>
      <c r="E27" s="28"/>
      <c r="F27" s="28"/>
      <c r="G27" s="28"/>
      <c r="H27" s="28"/>
      <c r="I27" s="28"/>
      <c r="J27" s="26"/>
      <c r="K27" s="28"/>
      <c r="L27" s="28"/>
      <c r="M27" s="28"/>
      <c r="N27" s="28"/>
      <c r="O27" s="28"/>
      <c r="P27" s="28"/>
      <c r="Q27" s="28"/>
      <c r="R27" s="28"/>
      <c r="S27" s="28"/>
    </row>
    <row r="28" spans="1:19" s="27" customFormat="1" ht="21.75" customHeight="1">
      <c r="A28" s="28" t="s">
        <v>13</v>
      </c>
      <c r="B28" s="28"/>
      <c r="C28" s="28"/>
      <c r="D28" s="28"/>
      <c r="E28" s="28"/>
      <c r="F28" s="28"/>
      <c r="G28" s="28"/>
      <c r="H28" s="28"/>
      <c r="I28" s="28"/>
      <c r="J28" s="26"/>
      <c r="K28" s="28"/>
      <c r="L28" s="28"/>
      <c r="M28" s="28"/>
      <c r="N28" s="28"/>
      <c r="O28" s="28"/>
      <c r="P28" s="28"/>
      <c r="Q28" s="28"/>
      <c r="R28" s="28"/>
      <c r="S28" s="28"/>
    </row>
    <row r="29" ht="16.5"/>
    <row r="30" spans="1:19" ht="21">
      <c r="A30" s="68"/>
      <c r="B30" s="68"/>
      <c r="C30" s="68"/>
      <c r="D30" s="68"/>
      <c r="E30" s="68"/>
      <c r="F30" s="68"/>
      <c r="G30" s="68"/>
      <c r="H30" s="68"/>
      <c r="I30" s="68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3" ht="16.5">
      <c r="L33" s="5" t="s">
        <v>1</v>
      </c>
    </row>
  </sheetData>
  <sheetProtection/>
  <mergeCells count="18">
    <mergeCell ref="A1:I1"/>
    <mergeCell ref="N3:P3"/>
    <mergeCell ref="Q3:S3"/>
    <mergeCell ref="A3:A6"/>
    <mergeCell ref="H3:I3"/>
    <mergeCell ref="M2:O2"/>
    <mergeCell ref="J1:S1"/>
    <mergeCell ref="H4:I4"/>
    <mergeCell ref="A30:I30"/>
    <mergeCell ref="J30:S30"/>
    <mergeCell ref="K3:M3"/>
    <mergeCell ref="E4:G4"/>
    <mergeCell ref="N4:P4"/>
    <mergeCell ref="K4:M4"/>
    <mergeCell ref="E3:G3"/>
    <mergeCell ref="Q4:S4"/>
    <mergeCell ref="B3:D3"/>
    <mergeCell ref="B4:D4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54" useFirstPageNumber="1" horizontalDpi="600" verticalDpi="600" orientation="portrait" paperSize="9" scale="67" r:id="rId2"/>
  <headerFooter alignWithMargins="0">
    <oddFooter>&amp;C&amp;18- &amp;P -</oddFooter>
  </headerFooter>
  <colBreaks count="2" manualBreakCount="2">
    <brk id="9" max="28" man="1"/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c296_林錦鈺</cp:lastModifiedBy>
  <cp:lastPrinted>2011-06-30T04:07:10Z</cp:lastPrinted>
  <dcterms:created xsi:type="dcterms:W3CDTF">2009-05-07T14:09:20Z</dcterms:created>
  <dcterms:modified xsi:type="dcterms:W3CDTF">2011-08-01T09:21:18Z</dcterms:modified>
  <cp:category/>
  <cp:version/>
  <cp:contentType/>
  <cp:contentStatus/>
</cp:coreProperties>
</file>